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Лист1!$A$1:$AA$181</definedName>
  </definedNames>
  <calcPr calcId="145621"/>
</workbook>
</file>

<file path=xl/calcChain.xml><?xml version="1.0" encoding="utf-8"?>
<calcChain xmlns="http://schemas.openxmlformats.org/spreadsheetml/2006/main">
  <c r="Y25" i="1" l="1"/>
  <c r="Y63" i="1"/>
  <c r="Y77" i="1" l="1"/>
  <c r="Y62" i="1" s="1"/>
  <c r="Y92" i="1"/>
  <c r="X92" i="1"/>
  <c r="Z107" i="1"/>
  <c r="Z106" i="1"/>
  <c r="Z50" i="1"/>
  <c r="Z49" i="1"/>
  <c r="Y127" i="1"/>
  <c r="Y126" i="1"/>
  <c r="X147" i="1" l="1"/>
  <c r="Y147" i="1"/>
  <c r="W147" i="1"/>
  <c r="Z159" i="1"/>
  <c r="Z158" i="1"/>
  <c r="Z156" i="1"/>
  <c r="Z155" i="1"/>
  <c r="Z151" i="1"/>
  <c r="Z150" i="1"/>
  <c r="W92" i="1"/>
  <c r="Z102" i="1"/>
  <c r="Z101" i="1"/>
  <c r="Z97" i="1"/>
  <c r="Z98" i="1"/>
  <c r="Z95" i="1"/>
  <c r="Z94" i="1"/>
  <c r="X77" i="1"/>
  <c r="X62" i="1" s="1"/>
  <c r="W77" i="1"/>
  <c r="W76" i="1"/>
  <c r="Z82" i="1"/>
  <c r="Z81" i="1"/>
  <c r="Z79" i="1"/>
  <c r="Z78" i="1"/>
  <c r="Z74" i="1"/>
  <c r="Z73" i="1"/>
  <c r="Z71" i="1"/>
  <c r="Z70" i="1"/>
  <c r="Z68" i="1"/>
  <c r="Z67" i="1"/>
  <c r="Z65" i="1"/>
  <c r="Z64" i="1"/>
  <c r="Z46" i="1"/>
  <c r="Z45" i="1"/>
  <c r="Z34" i="1"/>
  <c r="X25" i="1"/>
  <c r="W25" i="1"/>
  <c r="Z35" i="1"/>
  <c r="Z30" i="1"/>
  <c r="X108" i="1"/>
  <c r="Y108" i="1"/>
  <c r="W108" i="1"/>
  <c r="Z112" i="1"/>
  <c r="Z111" i="1"/>
  <c r="W28" i="1"/>
  <c r="X28" i="1"/>
  <c r="Y28" i="1"/>
  <c r="Z48" i="1"/>
  <c r="Z174" i="1"/>
  <c r="Z173" i="1"/>
  <c r="Z172" i="1"/>
  <c r="Z171" i="1"/>
  <c r="Z168" i="1"/>
  <c r="Z166" i="1"/>
  <c r="Z165" i="1"/>
  <c r="Z164" i="1"/>
  <c r="Z163" i="1"/>
  <c r="Z162" i="1"/>
  <c r="Z161" i="1"/>
  <c r="Z160" i="1"/>
  <c r="Z157" i="1"/>
  <c r="Z154" i="1"/>
  <c r="Z153" i="1"/>
  <c r="Z152" i="1"/>
  <c r="V147" i="1"/>
  <c r="U147" i="1"/>
  <c r="T147" i="1"/>
  <c r="Z146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X127" i="1"/>
  <c r="W127" i="1"/>
  <c r="V127" i="1"/>
  <c r="T127" i="1"/>
  <c r="X126" i="1"/>
  <c r="W126" i="1"/>
  <c r="V126" i="1"/>
  <c r="V124" i="1" s="1"/>
  <c r="U126" i="1"/>
  <c r="U124" i="1" s="1"/>
  <c r="U123" i="1" s="1"/>
  <c r="T126" i="1"/>
  <c r="T124" i="1" s="1"/>
  <c r="Y124" i="1"/>
  <c r="X124" i="1"/>
  <c r="Z122" i="1"/>
  <c r="Z121" i="1"/>
  <c r="Z120" i="1"/>
  <c r="Z118" i="1"/>
  <c r="Z117" i="1"/>
  <c r="Z116" i="1"/>
  <c r="Z115" i="1"/>
  <c r="Z114" i="1"/>
  <c r="Z113" i="1"/>
  <c r="Z109" i="1"/>
  <c r="V108" i="1"/>
  <c r="U108" i="1"/>
  <c r="T108" i="1"/>
  <c r="Z105" i="1"/>
  <c r="Z104" i="1"/>
  <c r="Z103" i="1"/>
  <c r="Z100" i="1"/>
  <c r="Z99" i="1"/>
  <c r="Z96" i="1"/>
  <c r="V92" i="1"/>
  <c r="U92" i="1"/>
  <c r="T92" i="1"/>
  <c r="Z89" i="1"/>
  <c r="Z86" i="1"/>
  <c r="Z85" i="1"/>
  <c r="Z84" i="1"/>
  <c r="Z83" i="1"/>
  <c r="Z80" i="1"/>
  <c r="Z77" i="1"/>
  <c r="V76" i="1"/>
  <c r="U76" i="1"/>
  <c r="T76" i="1"/>
  <c r="Z76" i="1" s="1"/>
  <c r="Z75" i="1"/>
  <c r="Z72" i="1"/>
  <c r="Z69" i="1"/>
  <c r="Z66" i="1"/>
  <c r="X63" i="1"/>
  <c r="W63" i="1"/>
  <c r="V63" i="1"/>
  <c r="U63" i="1"/>
  <c r="T63" i="1"/>
  <c r="V62" i="1"/>
  <c r="U62" i="1"/>
  <c r="T62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l="1"/>
  <c r="Y123" i="1"/>
  <c r="Z147" i="1"/>
  <c r="T123" i="1"/>
  <c r="V123" i="1"/>
  <c r="T25" i="1"/>
  <c r="T24" i="1" s="1"/>
  <c r="Y24" i="1"/>
  <c r="X24" i="1"/>
  <c r="W62" i="1"/>
  <c r="W24" i="1" s="1"/>
  <c r="V24" i="1"/>
  <c r="Z25" i="1"/>
  <c r="Z108" i="1"/>
  <c r="U18" i="1"/>
  <c r="Z126" i="1"/>
  <c r="Z28" i="1"/>
  <c r="Z63" i="1"/>
  <c r="Z92" i="1"/>
  <c r="T18" i="1"/>
  <c r="Z127" i="1"/>
  <c r="X123" i="1"/>
  <c r="W124" i="1"/>
  <c r="W123" i="1" s="1"/>
  <c r="Y18" i="1" l="1"/>
  <c r="X18" i="1"/>
  <c r="Z62" i="1"/>
  <c r="W18" i="1"/>
  <c r="Z24" i="1"/>
  <c r="V18" i="1"/>
  <c r="Z124" i="1"/>
  <c r="Z123" i="1"/>
  <c r="Z18" i="1" l="1"/>
</calcChain>
</file>

<file path=xl/sharedStrings.xml><?xml version="1.0" encoding="utf-8"?>
<sst xmlns="http://schemas.openxmlformats.org/spreadsheetml/2006/main" count="1539" uniqueCount="182">
  <si>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</si>
  <si>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</si>
  <si>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</si>
  <si>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</si>
  <si>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</si>
  <si>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</si>
  <si>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</si>
  <si>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</si>
  <si>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</si>
  <si>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</si>
  <si>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</si>
  <si>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</si>
  <si>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</si>
  <si>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</si>
  <si>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</si>
  <si>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</si>
  <si>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</si>
  <si>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</si>
  <si>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</si>
  <si>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</si>
  <si>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</si>
  <si>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</si>
  <si>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</si>
  <si>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</si>
  <si>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</si>
  <si>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</si>
  <si>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</si>
  <si>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</si>
  <si>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</si>
  <si>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</si>
  <si>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</si>
  <si>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</si>
  <si>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</si>
  <si>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</si>
  <si>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</si>
  <si>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</si>
  <si>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</si>
  <si>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</si>
  <si>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</si>
  <si>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</si>
  <si>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</si>
  <si>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</si>
  <si>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</si>
  <si>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</si>
  <si>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</si>
  <si>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</si>
  <si>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</si>
  <si>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</si>
  <si>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</si>
  <si>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</si>
  <si>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</si>
  <si>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</si>
  <si>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</si>
  <si>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</si>
  <si>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</si>
  <si>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</si>
  <si>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</si>
  <si>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</si>
  <si>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</si>
  <si>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</si>
  <si>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</si>
  <si>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</si>
  <si>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</si>
  <si>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</si>
  <si>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</si>
  <si>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</si>
  <si>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</si>
  <si>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</si>
  <si>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</si>
  <si>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</si>
  <si>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</si>
  <si>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</si>
  <si>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</si>
  <si>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</si>
  <si>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</si>
  <si>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</si>
  <si>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</si>
  <si>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</si>
  <si>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</si>
  <si>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</si>
  <si>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</si>
  <si>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</si>
  <si>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</si>
  <si>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</si>
  <si>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</si>
  <si>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</si>
  <si>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</si>
  <si>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</si>
  <si>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</si>
  <si>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</si>
  <si>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</si>
  <si>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</si>
  <si>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</si>
  <si>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</si>
  <si>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</si>
  <si>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</si>
  <si>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</si>
  <si>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</si>
  <si>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</si>
  <si>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</si>
  <si>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</si>
  <si>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</si>
  <si>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</si>
  <si>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</si>
  <si>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</si>
  <si>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</si>
  <si>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</si>
  <si>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</si>
  <si>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</si>
  <si>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</si>
  <si>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</si>
  <si>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</si>
  <si>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</si>
  <si>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</si>
  <si>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</si>
  <si>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</si>
  <si>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</si>
  <si>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</si>
  <si>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</si>
  <si>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</si>
  <si>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</si>
  <si>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</si>
  <si>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</si>
  <si>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</si>
  <si>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</si>
  <si>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</si>
  <si>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</si>
  <si>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</si>
  <si>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</si>
  <si>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</si>
  <si>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</si>
  <si>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</si>
  <si>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</si>
  <si>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</si>
  <si>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</si>
  <si>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</si>
  <si>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</si>
  <si>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</si>
  <si>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</si>
  <si>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</si>
  <si>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</si>
  <si>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</si>
  <si>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</si>
  <si>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</si>
  <si>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</si>
  <si>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</si>
  <si>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</si>
  <si>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</si>
  <si>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</si>
  <si>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</si>
  <si>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</si>
  <si>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</si>
  <si>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</si>
  <si>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</si>
  <si>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</si>
  <si>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</si>
  <si>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</si>
  <si>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</si>
  <si>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</si>
  <si>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</si>
  <si>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</si>
  <si>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</si>
  <si>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</si>
  <si>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</si>
  <si>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</si>
  <si>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</si>
  <si>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</si>
  <si>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</si>
  <si>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</si>
  <si>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</si>
  <si>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</si>
  <si>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</si>
  <si>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</si>
  <si>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</si>
  <si>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</si>
  <si>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</si>
  <si>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>Мероприятие 1.11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</si>
  <si>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</si>
  <si>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</si>
  <si>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</si>
  <si>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t xml:space="preserve">Приложение </t>
  </si>
  <si>
    <t>к постановлению Администрации города Твери
от «06» ноября  2020 № 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</si>
</sst>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5"/>
  <sheetViews>
    <sheetView tabSelected="1" view="pageBreakPreview" zoomScale="60" zoomScaleNormal="7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5" t="s">
        <v>180</v>
      </c>
      <c r="W2" s="185"/>
      <c r="X2" s="185"/>
      <c r="Y2" s="185"/>
      <c r="Z2" s="185"/>
      <c r="AA2" s="185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6" t="s">
        <v>181</v>
      </c>
      <c r="W3" s="186"/>
      <c r="X3" s="186"/>
      <c r="Y3" s="186"/>
      <c r="Z3" s="186"/>
      <c r="AA3" s="186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85" t="s">
        <v>1</v>
      </c>
      <c r="W6" s="185"/>
      <c r="X6" s="185"/>
      <c r="Y6" s="185"/>
      <c r="Z6" s="185"/>
      <c r="AA6" s="185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86" t="s">
        <v>2</v>
      </c>
      <c r="W7" s="186"/>
      <c r="X7" s="186"/>
      <c r="Y7" s="186"/>
      <c r="Z7" s="186"/>
      <c r="AA7" s="186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88" t="s">
        <v>3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89" t="s">
        <v>4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68" t="s">
        <v>153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69" t="s">
        <v>0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26"/>
      <c r="AC13" s="134"/>
    </row>
    <row r="14" spans="1:75" s="25" customFormat="1" ht="20.25" customHeight="1" x14ac:dyDescent="0.3">
      <c r="A14" s="170" t="s">
        <v>5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2"/>
      <c r="R14" s="173" t="s">
        <v>6</v>
      </c>
      <c r="S14" s="157" t="s">
        <v>7</v>
      </c>
      <c r="T14" s="177" t="s">
        <v>8</v>
      </c>
      <c r="U14" s="177"/>
      <c r="V14" s="177"/>
      <c r="W14" s="177"/>
      <c r="X14" s="177"/>
      <c r="Y14" s="173"/>
      <c r="Z14" s="179" t="s">
        <v>9</v>
      </c>
      <c r="AA14" s="173"/>
      <c r="AB14" s="26"/>
      <c r="AC14" s="134"/>
    </row>
    <row r="15" spans="1:75" s="25" customFormat="1" ht="51" customHeight="1" x14ac:dyDescent="0.3">
      <c r="A15" s="181" t="s">
        <v>10</v>
      </c>
      <c r="B15" s="182"/>
      <c r="C15" s="183"/>
      <c r="D15" s="181" t="s">
        <v>11</v>
      </c>
      <c r="E15" s="183"/>
      <c r="F15" s="181" t="s">
        <v>12</v>
      </c>
      <c r="G15" s="183"/>
      <c r="H15" s="161" t="s">
        <v>13</v>
      </c>
      <c r="I15" s="162"/>
      <c r="J15" s="162"/>
      <c r="K15" s="162"/>
      <c r="L15" s="162"/>
      <c r="M15" s="162"/>
      <c r="N15" s="162"/>
      <c r="O15" s="162"/>
      <c r="P15" s="162"/>
      <c r="Q15" s="163"/>
      <c r="R15" s="174"/>
      <c r="S15" s="176"/>
      <c r="T15" s="178"/>
      <c r="U15" s="178"/>
      <c r="V15" s="178"/>
      <c r="W15" s="178"/>
      <c r="X15" s="178"/>
      <c r="Y15" s="175"/>
      <c r="Z15" s="180"/>
      <c r="AA15" s="175"/>
      <c r="AB15" s="26"/>
      <c r="AC15" s="134"/>
    </row>
    <row r="16" spans="1:75" s="25" customFormat="1" ht="74.25" customHeight="1" x14ac:dyDescent="0.3">
      <c r="A16" s="164"/>
      <c r="B16" s="165"/>
      <c r="C16" s="166"/>
      <c r="D16" s="164"/>
      <c r="E16" s="166"/>
      <c r="F16" s="164"/>
      <c r="G16" s="166"/>
      <c r="H16" s="164"/>
      <c r="I16" s="165"/>
      <c r="J16" s="165"/>
      <c r="K16" s="165"/>
      <c r="L16" s="165"/>
      <c r="M16" s="165"/>
      <c r="N16" s="165"/>
      <c r="O16" s="165"/>
      <c r="P16" s="165"/>
      <c r="Q16" s="166"/>
      <c r="R16" s="175"/>
      <c r="S16" s="158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3">
        <v>4</v>
      </c>
      <c r="E17" s="153">
        <v>5</v>
      </c>
      <c r="F17" s="153">
        <v>6</v>
      </c>
      <c r="G17" s="153">
        <v>7</v>
      </c>
      <c r="H17" s="153">
        <v>8</v>
      </c>
      <c r="I17" s="108">
        <v>9</v>
      </c>
      <c r="J17" s="153">
        <v>10</v>
      </c>
      <c r="K17" s="108">
        <v>11</v>
      </c>
      <c r="L17" s="153">
        <v>12</v>
      </c>
      <c r="M17" s="108">
        <v>13</v>
      </c>
      <c r="N17" s="153">
        <v>14</v>
      </c>
      <c r="O17" s="153" t="s">
        <v>22</v>
      </c>
      <c r="P17" s="153" t="s">
        <v>23</v>
      </c>
      <c r="Q17" s="153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32.2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T24+T123</f>
        <v>82202.3</v>
      </c>
      <c r="U18" s="35">
        <f t="shared" si="0"/>
        <v>76541.8</v>
      </c>
      <c r="V18" s="35">
        <f>V24+V123</f>
        <v>78641.3</v>
      </c>
      <c r="W18" s="35">
        <f t="shared" si="0"/>
        <v>79692.799999999988</v>
      </c>
      <c r="X18" s="35">
        <f t="shared" si="0"/>
        <v>77301.200000000012</v>
      </c>
      <c r="Y18" s="35">
        <f t="shared" si="0"/>
        <v>78659.7</v>
      </c>
      <c r="Z18" s="35">
        <f t="shared" si="0"/>
        <v>473039.10000000003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5.7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3.63</v>
      </c>
      <c r="Y20" s="39">
        <v>2.98</v>
      </c>
      <c r="Z20" s="39">
        <v>2.98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15.99</v>
      </c>
      <c r="Y21" s="39">
        <v>14.06</v>
      </c>
      <c r="Z21" s="39">
        <v>14.06</v>
      </c>
      <c r="AA21" s="28">
        <v>2020</v>
      </c>
      <c r="AB21" s="26"/>
      <c r="AC21" s="134"/>
    </row>
    <row r="22" spans="1:29" s="25" customFormat="1" ht="75.7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6.5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34.9</v>
      </c>
      <c r="Z23" s="43">
        <v>34.9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T25+T62+T92+T108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76169.900000000009</v>
      </c>
      <c r="Y24" s="35">
        <f t="shared" si="1"/>
        <v>78317</v>
      </c>
      <c r="Z24" s="35">
        <f>T24+U24+V24+W24+X24+Y24</f>
        <v>467681.10000000003</v>
      </c>
      <c r="AA24" s="34">
        <v>2020</v>
      </c>
      <c r="AB24" s="26"/>
      <c r="AC24" s="137"/>
    </row>
    <row r="25" spans="1:29" s="25" customFormat="1" ht="74.25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" si="2">X29+X30+X34+X35+X45+X46+X48+X55</f>
        <v>9032.1</v>
      </c>
      <c r="Y25" s="47">
        <f>Y29+Y30+Y34+Y35+Y45+Y46+Y48+Y55+Y60</f>
        <v>11134</v>
      </c>
      <c r="Z25" s="47">
        <f>T25+U25+V25+W25+X25+Y25</f>
        <v>64889.299999999996</v>
      </c>
      <c r="AA25" s="46">
        <v>2020</v>
      </c>
      <c r="AB25" s="26"/>
      <c r="AC25" s="134"/>
    </row>
    <row r="26" spans="1:29" s="25" customFormat="1" ht="75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149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150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22866</v>
      </c>
      <c r="Y28" s="49">
        <f t="shared" si="3"/>
        <v>33095</v>
      </c>
      <c r="Z28" s="49">
        <f>Y28+X28+W28+V28+U28+T28</f>
        <v>173188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55" t="s">
        <v>154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39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56"/>
      <c r="S30" s="28" t="s">
        <v>29</v>
      </c>
      <c r="T30" s="50"/>
      <c r="U30" s="51"/>
      <c r="V30" s="51"/>
      <c r="W30" s="51">
        <v>840</v>
      </c>
      <c r="X30" s="51">
        <v>1390.5</v>
      </c>
      <c r="Y30" s="51">
        <v>1320</v>
      </c>
      <c r="Z30" s="51">
        <f>T30+U30+V30+W30+X30+Y30</f>
        <v>3550.5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151</v>
      </c>
      <c r="T31" s="27">
        <v>150</v>
      </c>
      <c r="U31" s="28">
        <v>159</v>
      </c>
      <c r="V31" s="28">
        <v>186</v>
      </c>
      <c r="W31" s="28">
        <v>230</v>
      </c>
      <c r="X31" s="28">
        <v>227</v>
      </c>
      <c r="Y31" s="28">
        <v>227</v>
      </c>
      <c r="Z31" s="49">
        <f>Y31+X31+W31+V31+U31+T31</f>
        <v>1179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4.8</v>
      </c>
      <c r="Y32" s="43">
        <v>4.8</v>
      </c>
      <c r="Z32" s="43">
        <v>4.8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155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9.6999999999999993</v>
      </c>
      <c r="Z33" s="43">
        <v>9.6999999999999993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55" t="s">
        <v>44</v>
      </c>
      <c r="S34" s="157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56"/>
      <c r="S35" s="158"/>
      <c r="T35" s="50"/>
      <c r="U35" s="51"/>
      <c r="V35" s="51"/>
      <c r="W35" s="51">
        <v>3400.1</v>
      </c>
      <c r="X35" s="51">
        <v>3500</v>
      </c>
      <c r="Y35" s="51">
        <v>3230</v>
      </c>
      <c r="Z35" s="51">
        <f>T35+U35+V35+W35+X35+Y35</f>
        <v>10130.1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151</v>
      </c>
      <c r="T36" s="48">
        <v>4154</v>
      </c>
      <c r="U36" s="49">
        <v>4600</v>
      </c>
      <c r="V36" s="49">
        <v>5100</v>
      </c>
      <c r="W36" s="49">
        <v>5400</v>
      </c>
      <c r="X36" s="49">
        <v>5000</v>
      </c>
      <c r="Y36" s="49">
        <v>4900</v>
      </c>
      <c r="Z36" s="49">
        <f t="shared" ref="Z36:Z44" si="4">Y36+X36+W36+V36+U36+T36</f>
        <v>29154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147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75.75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0.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39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55" t="s">
        <v>50</v>
      </c>
      <c r="S45" s="157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56"/>
      <c r="S46" s="158"/>
      <c r="T46" s="131"/>
      <c r="U46" s="132"/>
      <c r="V46" s="132"/>
      <c r="W46" s="51">
        <v>800</v>
      </c>
      <c r="X46" s="51">
        <v>753.6</v>
      </c>
      <c r="Y46" s="51">
        <v>700</v>
      </c>
      <c r="Z46" s="132">
        <f t="shared" si="5"/>
        <v>2253.6</v>
      </c>
      <c r="AA46" s="154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4" t="s">
        <v>151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2709</v>
      </c>
      <c r="Z47" s="56">
        <f t="shared" si="5"/>
        <v>18862</v>
      </c>
      <c r="AA47" s="154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166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966</v>
      </c>
      <c r="Z48" s="51">
        <f t="shared" si="5"/>
        <v>7054.1</v>
      </c>
      <c r="AA48" s="28">
        <v>2020</v>
      </c>
      <c r="AB48" s="144"/>
      <c r="AC48" s="139"/>
      <c r="AD48" s="146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146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/>
      <c r="Z49" s="65">
        <f t="shared" si="5"/>
        <v>13</v>
      </c>
      <c r="AA49" s="28">
        <v>2020</v>
      </c>
      <c r="AB49" s="36"/>
      <c r="AC49" s="138"/>
    </row>
    <row r="50" spans="1:32" s="37" customFormat="1" ht="59.2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4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57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167</v>
      </c>
      <c r="S51" s="154" t="s">
        <v>32</v>
      </c>
      <c r="T51" s="148"/>
      <c r="U51" s="49"/>
      <c r="V51" s="49"/>
      <c r="W51" s="49">
        <v>100</v>
      </c>
      <c r="X51" s="49"/>
      <c r="Y51" s="49">
        <v>100</v>
      </c>
      <c r="Z51" s="65">
        <v>100</v>
      </c>
      <c r="AA51" s="28">
        <v>2020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2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38.2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3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3388</v>
      </c>
      <c r="Y55" s="68">
        <v>4818</v>
      </c>
      <c r="Z55" s="51">
        <f>Y55+X55+W55+V55+U55+T55</f>
        <v>21671.4</v>
      </c>
      <c r="AA55" s="28">
        <v>2020</v>
      </c>
      <c r="AB55" s="147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4070</v>
      </c>
      <c r="Y56" s="49">
        <v>5490</v>
      </c>
      <c r="Z56" s="56">
        <f>T56+U56+V56+W56+X56+Y56</f>
        <v>24192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1133</v>
      </c>
      <c r="Y57" s="49">
        <v>1411</v>
      </c>
      <c r="Z57" s="49">
        <f>T57+U57+V57+W57+X57+Y57</f>
        <v>6678</v>
      </c>
      <c r="AA57" s="28">
        <v>2020</v>
      </c>
      <c r="AB57" s="52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15914</v>
      </c>
      <c r="Y58" s="49">
        <v>23147</v>
      </c>
      <c r="Z58" s="49">
        <f>T58+U58+V58+W58+X58+Y58</f>
        <v>104273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1749</v>
      </c>
      <c r="Y59" s="49">
        <v>3047</v>
      </c>
      <c r="Z59" s="56">
        <f>T59+U59+V59+W59+X59+Y59</f>
        <v>13285</v>
      </c>
      <c r="AA59" s="28">
        <v>2020</v>
      </c>
      <c r="AB59" s="36"/>
      <c r="AC59" s="138"/>
    </row>
    <row r="60" spans="1:32" s="37" customFormat="1" ht="102.75" customHeight="1" x14ac:dyDescent="0.3">
      <c r="A60" s="111" t="s">
        <v>25</v>
      </c>
      <c r="B60" s="111" t="s">
        <v>25</v>
      </c>
      <c r="C60" s="111" t="s">
        <v>61</v>
      </c>
      <c r="D60" s="112" t="s">
        <v>26</v>
      </c>
      <c r="E60" s="112" t="s">
        <v>25</v>
      </c>
      <c r="F60" s="112" t="s">
        <v>25</v>
      </c>
      <c r="G60" s="112" t="s">
        <v>38</v>
      </c>
      <c r="H60" s="112" t="s">
        <v>25</v>
      </c>
      <c r="I60" s="111" t="s">
        <v>27</v>
      </c>
      <c r="J60" s="111" t="s">
        <v>26</v>
      </c>
      <c r="K60" s="111" t="s">
        <v>25</v>
      </c>
      <c r="L60" s="111" t="s">
        <v>26</v>
      </c>
      <c r="M60" s="111" t="s">
        <v>25</v>
      </c>
      <c r="N60" s="111" t="s">
        <v>25</v>
      </c>
      <c r="O60" s="111" t="s">
        <v>25</v>
      </c>
      <c r="P60" s="111" t="s">
        <v>25</v>
      </c>
      <c r="Q60" s="111" t="s">
        <v>25</v>
      </c>
      <c r="R60" s="38" t="s">
        <v>176</v>
      </c>
      <c r="S60" s="67" t="s">
        <v>29</v>
      </c>
      <c r="T60" s="48"/>
      <c r="U60" s="49"/>
      <c r="V60" s="49"/>
      <c r="W60" s="48"/>
      <c r="X60" s="49"/>
      <c r="Y60" s="68">
        <v>100</v>
      </c>
      <c r="Z60" s="68">
        <v>100</v>
      </c>
      <c r="AA60" s="28">
        <v>2020</v>
      </c>
      <c r="AB60" s="36"/>
      <c r="AC60" s="138"/>
    </row>
    <row r="61" spans="1:32" s="37" customFormat="1" ht="63.7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38" t="s">
        <v>177</v>
      </c>
      <c r="S61" s="28" t="s">
        <v>151</v>
      </c>
      <c r="T61" s="48"/>
      <c r="U61" s="49"/>
      <c r="V61" s="49"/>
      <c r="W61" s="48"/>
      <c r="X61" s="49"/>
      <c r="Y61" s="49">
        <v>2</v>
      </c>
      <c r="Z61" s="56">
        <v>2</v>
      </c>
      <c r="AA61" s="28">
        <v>2020</v>
      </c>
      <c r="AB61" s="36"/>
      <c r="AC61" s="138"/>
    </row>
    <row r="62" spans="1:32" s="37" customFormat="1" ht="80.25" customHeight="1" x14ac:dyDescent="0.3">
      <c r="A62" s="113" t="s">
        <v>25</v>
      </c>
      <c r="B62" s="113" t="s">
        <v>25</v>
      </c>
      <c r="C62" s="113" t="s">
        <v>25</v>
      </c>
      <c r="D62" s="114" t="s">
        <v>26</v>
      </c>
      <c r="E62" s="114" t="s">
        <v>25</v>
      </c>
      <c r="F62" s="114" t="s">
        <v>25</v>
      </c>
      <c r="G62" s="114" t="s">
        <v>25</v>
      </c>
      <c r="H62" s="114" t="s">
        <v>25</v>
      </c>
      <c r="I62" s="113" t="s">
        <v>27</v>
      </c>
      <c r="J62" s="113" t="s">
        <v>26</v>
      </c>
      <c r="K62" s="113" t="s">
        <v>25</v>
      </c>
      <c r="L62" s="113" t="s">
        <v>61</v>
      </c>
      <c r="M62" s="113" t="s">
        <v>25</v>
      </c>
      <c r="N62" s="113" t="s">
        <v>25</v>
      </c>
      <c r="O62" s="113" t="s">
        <v>25</v>
      </c>
      <c r="P62" s="113" t="s">
        <v>25</v>
      </c>
      <c r="Q62" s="113" t="s">
        <v>25</v>
      </c>
      <c r="R62" s="45" t="s">
        <v>62</v>
      </c>
      <c r="S62" s="46" t="s">
        <v>29</v>
      </c>
      <c r="T62" s="69">
        <f t="shared" ref="T62:V62" si="6">T64+T67+T70+T73+T76++T84+T86</f>
        <v>55764.800000000003</v>
      </c>
      <c r="U62" s="69">
        <f>U64+U67+U70+U73+U76+U84</f>
        <v>56792.3</v>
      </c>
      <c r="V62" s="69">
        <f t="shared" si="6"/>
        <v>57700</v>
      </c>
      <c r="W62" s="69">
        <f>W64+W65+W67+W68+W70+W71+W73+W74+W76+W77+W84</f>
        <v>59669</v>
      </c>
      <c r="X62" s="69">
        <f t="shared" ref="X62" si="7">X64+X65+X67+X68+X70+X71+X73+X74+X76+X77+X84</f>
        <v>60334.8</v>
      </c>
      <c r="Y62" s="69">
        <f>Y64+Y65+Y67+Y68+Y70+Y71+Y73+Y74+Y76+Y77+Y84+Y90</f>
        <v>62683</v>
      </c>
      <c r="Z62" s="47">
        <f>Y62+X62+W62+V62+U62+T62</f>
        <v>352943.89999999997</v>
      </c>
      <c r="AA62" s="46">
        <v>2020</v>
      </c>
      <c r="AB62" s="36"/>
      <c r="AC62" s="138"/>
    </row>
    <row r="63" spans="1:32" s="37" customFormat="1" ht="57.75" customHeight="1" x14ac:dyDescent="0.3">
      <c r="A63" s="111"/>
      <c r="B63" s="111"/>
      <c r="C63" s="111"/>
      <c r="D63" s="112"/>
      <c r="E63" s="112"/>
      <c r="F63" s="112"/>
      <c r="G63" s="112"/>
      <c r="H63" s="112"/>
      <c r="I63" s="111"/>
      <c r="J63" s="111"/>
      <c r="K63" s="111"/>
      <c r="L63" s="111"/>
      <c r="M63" s="111"/>
      <c r="N63" s="111"/>
      <c r="O63" s="111"/>
      <c r="P63" s="111"/>
      <c r="Q63" s="111"/>
      <c r="R63" s="38" t="s">
        <v>63</v>
      </c>
      <c r="S63" s="28" t="s">
        <v>151</v>
      </c>
      <c r="T63" s="70">
        <f>T66+T69+T72+T75+T80+T85+T89+T83</f>
        <v>1134</v>
      </c>
      <c r="U63" s="71">
        <f>U66+U69+U72+U75+U80+U83+U85+U89</f>
        <v>1118</v>
      </c>
      <c r="V63" s="71">
        <f>V66+V69+V72+V75+V80+V83+V85+V89</f>
        <v>1125</v>
      </c>
      <c r="W63" s="71">
        <f>W66+W69+W72+W75+W80+W83+W85+W89</f>
        <v>1172</v>
      </c>
      <c r="X63" s="71">
        <f>X66+X69+X72+X75+X80+X83+X85+X89</f>
        <v>1211</v>
      </c>
      <c r="Y63" s="71">
        <f>Y66+Y69+Y72+Y75+Y80+Y83+Y85+Y89+Y91</f>
        <v>1281</v>
      </c>
      <c r="Z63" s="71">
        <f t="shared" ref="Z63:Z80" si="8">T63+U63+V63+W63+X63+Y63</f>
        <v>7041</v>
      </c>
      <c r="AA63" s="28">
        <v>2020</v>
      </c>
      <c r="AB63" s="36"/>
      <c r="AC63" s="138"/>
    </row>
    <row r="64" spans="1:32" s="37" customFormat="1" ht="34.5" customHeight="1" x14ac:dyDescent="0.3">
      <c r="A64" s="111" t="s">
        <v>25</v>
      </c>
      <c r="B64" s="111" t="s">
        <v>25</v>
      </c>
      <c r="C64" s="111" t="s">
        <v>37</v>
      </c>
      <c r="D64" s="112" t="s">
        <v>26</v>
      </c>
      <c r="E64" s="112" t="s">
        <v>25</v>
      </c>
      <c r="F64" s="112" t="s">
        <v>25</v>
      </c>
      <c r="G64" s="112" t="s">
        <v>38</v>
      </c>
      <c r="H64" s="112" t="s">
        <v>25</v>
      </c>
      <c r="I64" s="111" t="s">
        <v>27</v>
      </c>
      <c r="J64" s="111" t="s">
        <v>26</v>
      </c>
      <c r="K64" s="111" t="s">
        <v>25</v>
      </c>
      <c r="L64" s="111" t="s">
        <v>61</v>
      </c>
      <c r="M64" s="111" t="s">
        <v>26</v>
      </c>
      <c r="N64" s="111" t="s">
        <v>25</v>
      </c>
      <c r="O64" s="111" t="s">
        <v>25</v>
      </c>
      <c r="P64" s="111" t="s">
        <v>25</v>
      </c>
      <c r="Q64" s="111" t="s">
        <v>25</v>
      </c>
      <c r="R64" s="155" t="s">
        <v>156</v>
      </c>
      <c r="S64" s="157" t="s">
        <v>29</v>
      </c>
      <c r="T64" s="72">
        <v>504</v>
      </c>
      <c r="U64" s="73">
        <v>469.5</v>
      </c>
      <c r="V64" s="73">
        <v>444</v>
      </c>
      <c r="W64" s="73">
        <v>144</v>
      </c>
      <c r="X64" s="73"/>
      <c r="Y64" s="73"/>
      <c r="Z64" s="51">
        <f t="shared" si="8"/>
        <v>1561.5</v>
      </c>
      <c r="AA64" s="28">
        <v>2018</v>
      </c>
      <c r="AB64" s="78"/>
      <c r="AC64" s="136"/>
    </row>
    <row r="65" spans="1:29" s="37" customFormat="1" ht="34.5" customHeight="1" x14ac:dyDescent="0.3">
      <c r="A65" s="111" t="s">
        <v>25</v>
      </c>
      <c r="B65" s="111" t="s">
        <v>25</v>
      </c>
      <c r="C65" s="111" t="s">
        <v>61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26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56"/>
      <c r="S65" s="158"/>
      <c r="T65" s="72"/>
      <c r="U65" s="73"/>
      <c r="V65" s="73"/>
      <c r="W65" s="73">
        <v>297</v>
      </c>
      <c r="X65" s="73">
        <v>453</v>
      </c>
      <c r="Y65" s="73">
        <v>462</v>
      </c>
      <c r="Z65" s="51">
        <f t="shared" si="8"/>
        <v>1212</v>
      </c>
      <c r="AA65" s="28">
        <v>2020</v>
      </c>
      <c r="AB65" s="78"/>
      <c r="AC65" s="138"/>
    </row>
    <row r="66" spans="1:29" s="37" customFormat="1" ht="60.75" customHeight="1" x14ac:dyDescent="0.3">
      <c r="A66" s="111"/>
      <c r="B66" s="111"/>
      <c r="C66" s="111"/>
      <c r="D66" s="112"/>
      <c r="E66" s="112"/>
      <c r="F66" s="112"/>
      <c r="G66" s="112"/>
      <c r="H66" s="112"/>
      <c r="I66" s="111"/>
      <c r="J66" s="111"/>
      <c r="K66" s="111"/>
      <c r="L66" s="111"/>
      <c r="M66" s="111"/>
      <c r="N66" s="111"/>
      <c r="O66" s="111"/>
      <c r="P66" s="111"/>
      <c r="Q66" s="111"/>
      <c r="R66" s="38" t="s">
        <v>64</v>
      </c>
      <c r="S66" s="28" t="s">
        <v>151</v>
      </c>
      <c r="T66" s="74">
        <v>28</v>
      </c>
      <c r="U66" s="75">
        <v>27</v>
      </c>
      <c r="V66" s="75">
        <v>25</v>
      </c>
      <c r="W66" s="75">
        <v>25</v>
      </c>
      <c r="X66" s="75">
        <v>26</v>
      </c>
      <c r="Y66" s="75">
        <v>26</v>
      </c>
      <c r="Z66" s="65">
        <f t="shared" si="8"/>
        <v>157</v>
      </c>
      <c r="AA66" s="28">
        <v>2020</v>
      </c>
      <c r="AB66" s="36"/>
      <c r="AC66" s="138"/>
    </row>
    <row r="67" spans="1:29" s="37" customFormat="1" ht="29.25" customHeight="1" x14ac:dyDescent="0.3">
      <c r="A67" s="111" t="s">
        <v>25</v>
      </c>
      <c r="B67" s="111" t="s">
        <v>25</v>
      </c>
      <c r="C67" s="111" t="s">
        <v>37</v>
      </c>
      <c r="D67" s="112" t="s">
        <v>26</v>
      </c>
      <c r="E67" s="112" t="s">
        <v>25</v>
      </c>
      <c r="F67" s="112" t="s">
        <v>25</v>
      </c>
      <c r="G67" s="112" t="s">
        <v>38</v>
      </c>
      <c r="H67" s="112" t="s">
        <v>25</v>
      </c>
      <c r="I67" s="111" t="s">
        <v>27</v>
      </c>
      <c r="J67" s="111" t="s">
        <v>26</v>
      </c>
      <c r="K67" s="111" t="s">
        <v>25</v>
      </c>
      <c r="L67" s="111" t="s">
        <v>61</v>
      </c>
      <c r="M67" s="111" t="s">
        <v>61</v>
      </c>
      <c r="N67" s="111" t="s">
        <v>25</v>
      </c>
      <c r="O67" s="111" t="s">
        <v>25</v>
      </c>
      <c r="P67" s="111" t="s">
        <v>25</v>
      </c>
      <c r="Q67" s="111" t="s">
        <v>25</v>
      </c>
      <c r="R67" s="155" t="s">
        <v>65</v>
      </c>
      <c r="S67" s="157" t="s">
        <v>29</v>
      </c>
      <c r="T67" s="72">
        <v>302</v>
      </c>
      <c r="U67" s="73">
        <v>302</v>
      </c>
      <c r="V67" s="73">
        <v>302</v>
      </c>
      <c r="W67" s="73">
        <v>100.5</v>
      </c>
      <c r="X67" s="73"/>
      <c r="Y67" s="73"/>
      <c r="Z67" s="51">
        <f t="shared" si="8"/>
        <v>1006.5</v>
      </c>
      <c r="AA67" s="28">
        <v>2018</v>
      </c>
      <c r="AB67" s="78"/>
      <c r="AC67" s="136"/>
    </row>
    <row r="68" spans="1:29" s="37" customFormat="1" ht="32.25" customHeight="1" x14ac:dyDescent="0.3">
      <c r="A68" s="111" t="s">
        <v>25</v>
      </c>
      <c r="B68" s="111" t="s">
        <v>25</v>
      </c>
      <c r="C68" s="111" t="s">
        <v>61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61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56"/>
      <c r="S68" s="158"/>
      <c r="T68" s="72"/>
      <c r="U68" s="73"/>
      <c r="V68" s="73"/>
      <c r="W68" s="73">
        <v>201.5</v>
      </c>
      <c r="X68" s="73">
        <v>302</v>
      </c>
      <c r="Y68" s="73">
        <v>302</v>
      </c>
      <c r="Z68" s="51">
        <f t="shared" si="8"/>
        <v>805.5</v>
      </c>
      <c r="AA68" s="28">
        <v>2020</v>
      </c>
      <c r="AB68" s="36"/>
      <c r="AC68" s="138"/>
    </row>
    <row r="69" spans="1:29" s="37" customFormat="1" ht="42" customHeight="1" x14ac:dyDescent="0.3">
      <c r="A69" s="111"/>
      <c r="B69" s="111"/>
      <c r="C69" s="111"/>
      <c r="D69" s="112"/>
      <c r="E69" s="112"/>
      <c r="F69" s="112"/>
      <c r="G69" s="112"/>
      <c r="H69" s="112"/>
      <c r="I69" s="111"/>
      <c r="J69" s="111"/>
      <c r="K69" s="111"/>
      <c r="L69" s="111"/>
      <c r="M69" s="111"/>
      <c r="N69" s="111"/>
      <c r="O69" s="111"/>
      <c r="P69" s="111"/>
      <c r="Q69" s="111"/>
      <c r="R69" s="38" t="s">
        <v>66</v>
      </c>
      <c r="S69" s="28" t="s">
        <v>151</v>
      </c>
      <c r="T69" s="74">
        <v>1</v>
      </c>
      <c r="U69" s="75">
        <v>1</v>
      </c>
      <c r="V69" s="75">
        <v>1</v>
      </c>
      <c r="W69" s="75">
        <v>1</v>
      </c>
      <c r="X69" s="75">
        <v>1</v>
      </c>
      <c r="Y69" s="75">
        <v>1</v>
      </c>
      <c r="Z69" s="65">
        <f t="shared" si="8"/>
        <v>6</v>
      </c>
      <c r="AA69" s="28">
        <v>2020</v>
      </c>
      <c r="AB69" s="36"/>
      <c r="AC69" s="138"/>
    </row>
    <row r="70" spans="1:29" s="37" customFormat="1" ht="63.75" customHeight="1" x14ac:dyDescent="0.3">
      <c r="A70" s="111" t="s">
        <v>25</v>
      </c>
      <c r="B70" s="111" t="s">
        <v>25</v>
      </c>
      <c r="C70" s="111" t="s">
        <v>37</v>
      </c>
      <c r="D70" s="112" t="s">
        <v>26</v>
      </c>
      <c r="E70" s="112" t="s">
        <v>25</v>
      </c>
      <c r="F70" s="112" t="s">
        <v>25</v>
      </c>
      <c r="G70" s="112" t="s">
        <v>38</v>
      </c>
      <c r="H70" s="112" t="s">
        <v>25</v>
      </c>
      <c r="I70" s="111" t="s">
        <v>27</v>
      </c>
      <c r="J70" s="111" t="s">
        <v>26</v>
      </c>
      <c r="K70" s="111" t="s">
        <v>25</v>
      </c>
      <c r="L70" s="111" t="s">
        <v>61</v>
      </c>
      <c r="M70" s="111" t="s">
        <v>27</v>
      </c>
      <c r="N70" s="111" t="s">
        <v>25</v>
      </c>
      <c r="O70" s="111" t="s">
        <v>25</v>
      </c>
      <c r="P70" s="111" t="s">
        <v>25</v>
      </c>
      <c r="Q70" s="111" t="s">
        <v>25</v>
      </c>
      <c r="R70" s="159" t="s">
        <v>175</v>
      </c>
      <c r="S70" s="157" t="s">
        <v>29</v>
      </c>
      <c r="T70" s="76">
        <v>909</v>
      </c>
      <c r="U70" s="77">
        <v>1035.3</v>
      </c>
      <c r="V70" s="77">
        <v>1116</v>
      </c>
      <c r="W70" s="77">
        <v>371.7</v>
      </c>
      <c r="X70" s="130"/>
      <c r="Y70" s="130"/>
      <c r="Z70" s="51">
        <f t="shared" si="8"/>
        <v>3432</v>
      </c>
      <c r="AA70" s="28">
        <v>2018</v>
      </c>
      <c r="AB70" s="129"/>
      <c r="AC70" s="136"/>
    </row>
    <row r="71" spans="1:29" s="37" customFormat="1" ht="67.5" customHeight="1" x14ac:dyDescent="0.3">
      <c r="A71" s="111" t="s">
        <v>25</v>
      </c>
      <c r="B71" s="111" t="s">
        <v>25</v>
      </c>
      <c r="C71" s="111" t="s">
        <v>61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27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60"/>
      <c r="S71" s="158"/>
      <c r="T71" s="76"/>
      <c r="U71" s="77"/>
      <c r="V71" s="77"/>
      <c r="W71" s="77">
        <v>744.3</v>
      </c>
      <c r="X71" s="77">
        <v>1164</v>
      </c>
      <c r="Y71" s="77">
        <v>1117.5999999999999</v>
      </c>
      <c r="Z71" s="51">
        <f t="shared" si="8"/>
        <v>3025.8999999999996</v>
      </c>
      <c r="AA71" s="28">
        <v>2020</v>
      </c>
      <c r="AB71" s="36"/>
      <c r="AC71" s="138"/>
    </row>
    <row r="72" spans="1:29" s="25" customFormat="1" ht="46.5" customHeight="1" x14ac:dyDescent="0.3">
      <c r="A72" s="111"/>
      <c r="B72" s="111"/>
      <c r="C72" s="111"/>
      <c r="D72" s="112"/>
      <c r="E72" s="112"/>
      <c r="F72" s="112"/>
      <c r="G72" s="112"/>
      <c r="H72" s="112"/>
      <c r="I72" s="111"/>
      <c r="J72" s="111"/>
      <c r="K72" s="111"/>
      <c r="L72" s="111"/>
      <c r="M72" s="111"/>
      <c r="N72" s="111"/>
      <c r="O72" s="111"/>
      <c r="P72" s="111"/>
      <c r="Q72" s="111"/>
      <c r="R72" s="38" t="s">
        <v>67</v>
      </c>
      <c r="S72" s="28" t="s">
        <v>151</v>
      </c>
      <c r="T72" s="74">
        <v>60</v>
      </c>
      <c r="U72" s="75">
        <v>47</v>
      </c>
      <c r="V72" s="75">
        <v>46</v>
      </c>
      <c r="W72" s="75">
        <v>47</v>
      </c>
      <c r="X72" s="75">
        <v>48</v>
      </c>
      <c r="Y72" s="75">
        <v>46</v>
      </c>
      <c r="Z72" s="65">
        <f t="shared" si="8"/>
        <v>294</v>
      </c>
      <c r="AA72" s="28">
        <v>2020</v>
      </c>
      <c r="AB72" s="36"/>
      <c r="AC72" s="134"/>
    </row>
    <row r="73" spans="1:29" s="25" customFormat="1" ht="68.25" customHeight="1" x14ac:dyDescent="0.3">
      <c r="A73" s="111" t="s">
        <v>25</v>
      </c>
      <c r="B73" s="111" t="s">
        <v>25</v>
      </c>
      <c r="C73" s="111" t="s">
        <v>37</v>
      </c>
      <c r="D73" s="112" t="s">
        <v>26</v>
      </c>
      <c r="E73" s="112" t="s">
        <v>25</v>
      </c>
      <c r="F73" s="112" t="s">
        <v>25</v>
      </c>
      <c r="G73" s="112" t="s">
        <v>38</v>
      </c>
      <c r="H73" s="112" t="s">
        <v>25</v>
      </c>
      <c r="I73" s="111" t="s">
        <v>27</v>
      </c>
      <c r="J73" s="111" t="s">
        <v>26</v>
      </c>
      <c r="K73" s="111" t="s">
        <v>25</v>
      </c>
      <c r="L73" s="111" t="s">
        <v>61</v>
      </c>
      <c r="M73" s="111" t="s">
        <v>38</v>
      </c>
      <c r="N73" s="111" t="s">
        <v>25</v>
      </c>
      <c r="O73" s="111" t="s">
        <v>25</v>
      </c>
      <c r="P73" s="111" t="s">
        <v>25</v>
      </c>
      <c r="Q73" s="111" t="s">
        <v>25</v>
      </c>
      <c r="R73" s="155" t="s">
        <v>68</v>
      </c>
      <c r="S73" s="157" t="s">
        <v>29</v>
      </c>
      <c r="T73" s="76">
        <v>2910</v>
      </c>
      <c r="U73" s="77">
        <v>3222.5</v>
      </c>
      <c r="V73" s="77">
        <v>3867</v>
      </c>
      <c r="W73" s="77">
        <v>1332.8</v>
      </c>
      <c r="X73" s="119"/>
      <c r="Y73" s="119"/>
      <c r="Z73" s="51">
        <f t="shared" si="8"/>
        <v>11332.3</v>
      </c>
      <c r="AA73" s="28">
        <v>2018</v>
      </c>
      <c r="AB73" s="78"/>
      <c r="AC73" s="137"/>
    </row>
    <row r="74" spans="1:29" s="25" customFormat="1" ht="52.5" customHeight="1" x14ac:dyDescent="0.3">
      <c r="A74" s="111" t="s">
        <v>25</v>
      </c>
      <c r="B74" s="111" t="s">
        <v>25</v>
      </c>
      <c r="C74" s="111" t="s">
        <v>61</v>
      </c>
      <c r="D74" s="112" t="s">
        <v>26</v>
      </c>
      <c r="E74" s="112" t="s">
        <v>25</v>
      </c>
      <c r="F74" s="112" t="s">
        <v>25</v>
      </c>
      <c r="G74" s="112" t="s">
        <v>38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38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56"/>
      <c r="S74" s="158"/>
      <c r="T74" s="76"/>
      <c r="U74" s="77"/>
      <c r="V74" s="77"/>
      <c r="W74" s="77">
        <v>2721.2</v>
      </c>
      <c r="X74" s="77">
        <v>4201</v>
      </c>
      <c r="Y74" s="77">
        <v>4374.8999999999996</v>
      </c>
      <c r="Z74" s="51">
        <f t="shared" si="8"/>
        <v>11297.099999999999</v>
      </c>
      <c r="AA74" s="28">
        <v>2020</v>
      </c>
      <c r="AB74" s="78"/>
      <c r="AC74" s="134"/>
    </row>
    <row r="75" spans="1:29" s="25" customFormat="1" ht="42" customHeight="1" x14ac:dyDescent="0.3">
      <c r="A75" s="111"/>
      <c r="B75" s="111"/>
      <c r="C75" s="111"/>
      <c r="D75" s="112"/>
      <c r="E75" s="112"/>
      <c r="F75" s="112"/>
      <c r="G75" s="112"/>
      <c r="H75" s="112"/>
      <c r="I75" s="111"/>
      <c r="J75" s="111"/>
      <c r="K75" s="111"/>
      <c r="L75" s="111"/>
      <c r="M75" s="111"/>
      <c r="N75" s="111"/>
      <c r="O75" s="111"/>
      <c r="P75" s="111"/>
      <c r="Q75" s="111"/>
      <c r="R75" s="38" t="s">
        <v>67</v>
      </c>
      <c r="S75" s="28" t="s">
        <v>151</v>
      </c>
      <c r="T75" s="74">
        <v>240</v>
      </c>
      <c r="U75" s="75">
        <v>212</v>
      </c>
      <c r="V75" s="75">
        <v>218</v>
      </c>
      <c r="W75" s="75">
        <v>227</v>
      </c>
      <c r="X75" s="75">
        <v>237</v>
      </c>
      <c r="Y75" s="75">
        <v>242</v>
      </c>
      <c r="Z75" s="65">
        <f t="shared" si="8"/>
        <v>1376</v>
      </c>
      <c r="AA75" s="28">
        <v>2020</v>
      </c>
      <c r="AB75" s="36"/>
      <c r="AC75" s="134"/>
    </row>
    <row r="76" spans="1:29" s="25" customFormat="1" ht="53.2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25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55" t="s">
        <v>69</v>
      </c>
      <c r="S76" s="157" t="s">
        <v>29</v>
      </c>
      <c r="T76" s="76">
        <f t="shared" ref="T76:V76" si="9">T78+T81</f>
        <v>50600</v>
      </c>
      <c r="U76" s="77">
        <f t="shared" si="9"/>
        <v>51563</v>
      </c>
      <c r="V76" s="77">
        <f t="shared" si="9"/>
        <v>51771</v>
      </c>
      <c r="W76" s="77">
        <f>W78+W81</f>
        <v>12698.6</v>
      </c>
      <c r="X76" s="77"/>
      <c r="Y76" s="77"/>
      <c r="Z76" s="51">
        <f t="shared" si="8"/>
        <v>166632.6</v>
      </c>
      <c r="AA76" s="28">
        <v>2018</v>
      </c>
      <c r="AB76" s="78"/>
      <c r="AC76" s="137"/>
    </row>
    <row r="77" spans="1:29" s="25" customFormat="1" ht="65.25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25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56"/>
      <c r="S77" s="158"/>
      <c r="T77" s="76"/>
      <c r="U77" s="77"/>
      <c r="V77" s="77"/>
      <c r="W77" s="77">
        <f>W79+W82</f>
        <v>40907.4</v>
      </c>
      <c r="X77" s="77">
        <f t="shared" ref="X77" si="10">X79+X82</f>
        <v>54014.8</v>
      </c>
      <c r="Y77" s="77">
        <f>Y79+Y82</f>
        <v>56026.5</v>
      </c>
      <c r="Z77" s="51">
        <f t="shared" si="8"/>
        <v>150948.70000000001</v>
      </c>
      <c r="AA77" s="28">
        <v>2020</v>
      </c>
      <c r="AB77" s="78"/>
      <c r="AC77" s="145"/>
    </row>
    <row r="78" spans="1:29" s="25" customFormat="1" ht="54.75" customHeight="1" x14ac:dyDescent="0.3">
      <c r="A78" s="111" t="s">
        <v>25</v>
      </c>
      <c r="B78" s="111" t="s">
        <v>25</v>
      </c>
      <c r="C78" s="111" t="s">
        <v>37</v>
      </c>
      <c r="D78" s="112" t="s">
        <v>26</v>
      </c>
      <c r="E78" s="112" t="s">
        <v>25</v>
      </c>
      <c r="F78" s="112" t="s">
        <v>25</v>
      </c>
      <c r="G78" s="112" t="s">
        <v>26</v>
      </c>
      <c r="H78" s="112" t="s">
        <v>25</v>
      </c>
      <c r="I78" s="111" t="s">
        <v>27</v>
      </c>
      <c r="J78" s="111" t="s">
        <v>26</v>
      </c>
      <c r="K78" s="111" t="s">
        <v>25</v>
      </c>
      <c r="L78" s="111" t="s">
        <v>61</v>
      </c>
      <c r="M78" s="111" t="s">
        <v>25</v>
      </c>
      <c r="N78" s="111" t="s">
        <v>25</v>
      </c>
      <c r="O78" s="111" t="s">
        <v>25</v>
      </c>
      <c r="P78" s="111" t="s">
        <v>25</v>
      </c>
      <c r="Q78" s="111" t="s">
        <v>25</v>
      </c>
      <c r="R78" s="155" t="s">
        <v>70</v>
      </c>
      <c r="S78" s="157" t="s">
        <v>29</v>
      </c>
      <c r="T78" s="76">
        <v>39800</v>
      </c>
      <c r="U78" s="77">
        <v>38500</v>
      </c>
      <c r="V78" s="77">
        <v>38329</v>
      </c>
      <c r="W78" s="77">
        <v>12698.6</v>
      </c>
      <c r="X78" s="119"/>
      <c r="Y78" s="119"/>
      <c r="Z78" s="51">
        <f t="shared" si="8"/>
        <v>129327.6</v>
      </c>
      <c r="AA78" s="28">
        <v>2018</v>
      </c>
      <c r="AB78" s="78"/>
      <c r="AC78" s="137"/>
    </row>
    <row r="79" spans="1:29" s="25" customFormat="1" ht="63" customHeight="1" x14ac:dyDescent="0.3">
      <c r="A79" s="111" t="s">
        <v>25</v>
      </c>
      <c r="B79" s="111" t="s">
        <v>25</v>
      </c>
      <c r="C79" s="111" t="s">
        <v>61</v>
      </c>
      <c r="D79" s="112" t="s">
        <v>26</v>
      </c>
      <c r="E79" s="112" t="s">
        <v>25</v>
      </c>
      <c r="F79" s="112" t="s">
        <v>25</v>
      </c>
      <c r="G79" s="112" t="s">
        <v>26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56"/>
      <c r="S79" s="158"/>
      <c r="T79" s="76"/>
      <c r="U79" s="77"/>
      <c r="V79" s="77"/>
      <c r="W79" s="77">
        <v>26386.400000000001</v>
      </c>
      <c r="X79" s="77">
        <v>38799.599999999999</v>
      </c>
      <c r="Y79" s="77">
        <v>39328.5</v>
      </c>
      <c r="Z79" s="51">
        <f t="shared" si="8"/>
        <v>104514.5</v>
      </c>
      <c r="AA79" s="28">
        <v>2020</v>
      </c>
      <c r="AB79" s="78"/>
      <c r="AC79" s="134"/>
    </row>
    <row r="80" spans="1:29" s="25" customFormat="1" ht="76.5" customHeight="1" x14ac:dyDescent="0.3">
      <c r="A80" s="111"/>
      <c r="B80" s="111"/>
      <c r="C80" s="111"/>
      <c r="D80" s="112"/>
      <c r="E80" s="112"/>
      <c r="F80" s="112"/>
      <c r="G80" s="112"/>
      <c r="H80" s="112"/>
      <c r="I80" s="111"/>
      <c r="J80" s="111"/>
      <c r="K80" s="111"/>
      <c r="L80" s="111"/>
      <c r="M80" s="111"/>
      <c r="N80" s="111"/>
      <c r="O80" s="111"/>
      <c r="P80" s="111"/>
      <c r="Q80" s="111"/>
      <c r="R80" s="38" t="s">
        <v>71</v>
      </c>
      <c r="S80" s="28" t="s">
        <v>151</v>
      </c>
      <c r="T80" s="74">
        <v>370</v>
      </c>
      <c r="U80" s="75">
        <v>385</v>
      </c>
      <c r="V80" s="75">
        <v>394</v>
      </c>
      <c r="W80" s="75">
        <v>410</v>
      </c>
      <c r="X80" s="75">
        <v>427</v>
      </c>
      <c r="Y80" s="75">
        <v>450</v>
      </c>
      <c r="Z80" s="65">
        <f t="shared" si="8"/>
        <v>2436</v>
      </c>
      <c r="AA80" s="28">
        <v>2020</v>
      </c>
      <c r="AB80" s="36"/>
      <c r="AC80" s="134"/>
    </row>
    <row r="81" spans="1:29" s="25" customFormat="1" ht="57" customHeight="1" x14ac:dyDescent="0.3">
      <c r="A81" s="111" t="s">
        <v>25</v>
      </c>
      <c r="B81" s="111" t="s">
        <v>25</v>
      </c>
      <c r="C81" s="111" t="s">
        <v>37</v>
      </c>
      <c r="D81" s="112" t="s">
        <v>26</v>
      </c>
      <c r="E81" s="112" t="s">
        <v>25</v>
      </c>
      <c r="F81" s="112" t="s">
        <v>25</v>
      </c>
      <c r="G81" s="112" t="s">
        <v>38</v>
      </c>
      <c r="H81" s="112" t="s">
        <v>25</v>
      </c>
      <c r="I81" s="111" t="s">
        <v>27</v>
      </c>
      <c r="J81" s="111" t="s">
        <v>26</v>
      </c>
      <c r="K81" s="111" t="s">
        <v>25</v>
      </c>
      <c r="L81" s="111" t="s">
        <v>61</v>
      </c>
      <c r="M81" s="111" t="s">
        <v>25</v>
      </c>
      <c r="N81" s="111" t="s">
        <v>25</v>
      </c>
      <c r="O81" s="111" t="s">
        <v>25</v>
      </c>
      <c r="P81" s="111" t="s">
        <v>25</v>
      </c>
      <c r="Q81" s="111" t="s">
        <v>25</v>
      </c>
      <c r="R81" s="155" t="s">
        <v>70</v>
      </c>
      <c r="S81" s="157" t="s">
        <v>29</v>
      </c>
      <c r="T81" s="76">
        <v>10800</v>
      </c>
      <c r="U81" s="77">
        <v>13063</v>
      </c>
      <c r="V81" s="77">
        <v>13442</v>
      </c>
      <c r="W81" s="119"/>
      <c r="X81" s="119"/>
      <c r="Y81" s="119"/>
      <c r="Z81" s="77">
        <f>Y81+X81+W81+V81+U81+T81</f>
        <v>37305</v>
      </c>
      <c r="AA81" s="28">
        <v>2017</v>
      </c>
      <c r="AB81" s="129"/>
      <c r="AC81" s="137"/>
    </row>
    <row r="82" spans="1:29" s="25" customFormat="1" ht="61.5" customHeight="1" x14ac:dyDescent="0.3">
      <c r="A82" s="111" t="s">
        <v>25</v>
      </c>
      <c r="B82" s="111" t="s">
        <v>25</v>
      </c>
      <c r="C82" s="111" t="s">
        <v>61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156"/>
      <c r="S82" s="158"/>
      <c r="T82" s="76"/>
      <c r="U82" s="77"/>
      <c r="V82" s="77"/>
      <c r="W82" s="77">
        <v>14521</v>
      </c>
      <c r="X82" s="77">
        <v>15215.2</v>
      </c>
      <c r="Y82" s="77">
        <v>16698</v>
      </c>
      <c r="Z82" s="77">
        <f>Y82+X82+W82+V82+U82+T82</f>
        <v>46434.2</v>
      </c>
      <c r="AA82" s="28">
        <v>2020</v>
      </c>
      <c r="AB82" s="36"/>
      <c r="AC82" s="134"/>
    </row>
    <row r="83" spans="1:29" s="25" customFormat="1" ht="59.2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72</v>
      </c>
      <c r="S83" s="28" t="s">
        <v>151</v>
      </c>
      <c r="T83" s="74">
        <v>370</v>
      </c>
      <c r="U83" s="75">
        <v>385</v>
      </c>
      <c r="V83" s="75">
        <v>394</v>
      </c>
      <c r="W83" s="75">
        <v>410</v>
      </c>
      <c r="X83" s="75">
        <v>427</v>
      </c>
      <c r="Y83" s="75">
        <v>450</v>
      </c>
      <c r="Z83" s="65">
        <f>T83+U83+V83+W83+X83+Y83</f>
        <v>2436</v>
      </c>
      <c r="AA83" s="28">
        <v>2020</v>
      </c>
      <c r="AB83" s="36"/>
      <c r="AC83" s="134"/>
    </row>
    <row r="84" spans="1:29" s="25" customFormat="1" ht="80.25" customHeight="1" x14ac:dyDescent="0.3">
      <c r="A84" s="111" t="s">
        <v>25</v>
      </c>
      <c r="B84" s="111" t="s">
        <v>26</v>
      </c>
      <c r="C84" s="111" t="s">
        <v>25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 t="s">
        <v>25</v>
      </c>
      <c r="I84" s="111" t="s">
        <v>27</v>
      </c>
      <c r="J84" s="111" t="s">
        <v>26</v>
      </c>
      <c r="K84" s="111" t="s">
        <v>25</v>
      </c>
      <c r="L84" s="111" t="s">
        <v>61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157</v>
      </c>
      <c r="S84" s="28" t="s">
        <v>29</v>
      </c>
      <c r="T84" s="72">
        <v>200</v>
      </c>
      <c r="U84" s="73">
        <v>200</v>
      </c>
      <c r="V84" s="73">
        <v>200</v>
      </c>
      <c r="W84" s="73">
        <v>150</v>
      </c>
      <c r="X84" s="73">
        <v>200</v>
      </c>
      <c r="Y84" s="73">
        <v>200</v>
      </c>
      <c r="Z84" s="51">
        <f t="shared" ref="Z84:Z92" si="11">Y84+X84+W84+V84+U84+T84</f>
        <v>1150</v>
      </c>
      <c r="AA84" s="28">
        <v>2020</v>
      </c>
      <c r="AB84" s="26"/>
      <c r="AC84" s="134"/>
    </row>
    <row r="85" spans="1:29" s="25" customFormat="1" ht="81.75" customHeight="1" x14ac:dyDescent="0.3">
      <c r="A85" s="111"/>
      <c r="B85" s="111"/>
      <c r="C85" s="111"/>
      <c r="D85" s="112"/>
      <c r="E85" s="112"/>
      <c r="F85" s="112"/>
      <c r="G85" s="112"/>
      <c r="H85" s="112"/>
      <c r="I85" s="111"/>
      <c r="J85" s="111"/>
      <c r="K85" s="111"/>
      <c r="L85" s="111"/>
      <c r="M85" s="111"/>
      <c r="N85" s="111"/>
      <c r="O85" s="111"/>
      <c r="P85" s="111"/>
      <c r="Q85" s="111"/>
      <c r="R85" s="38" t="s">
        <v>73</v>
      </c>
      <c r="S85" s="28" t="s">
        <v>151</v>
      </c>
      <c r="T85" s="74">
        <v>60</v>
      </c>
      <c r="U85" s="75">
        <v>61</v>
      </c>
      <c r="V85" s="75">
        <v>47</v>
      </c>
      <c r="W85" s="75">
        <v>52</v>
      </c>
      <c r="X85" s="75">
        <v>45</v>
      </c>
      <c r="Y85" s="75">
        <v>65</v>
      </c>
      <c r="Z85" s="65">
        <f t="shared" si="11"/>
        <v>330</v>
      </c>
      <c r="AA85" s="28">
        <v>2020</v>
      </c>
      <c r="AB85" s="26"/>
      <c r="AC85" s="134"/>
    </row>
    <row r="86" spans="1:29" s="25" customFormat="1" ht="237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25</v>
      </c>
      <c r="L86" s="111" t="s">
        <v>25</v>
      </c>
      <c r="M86" s="111" t="s">
        <v>25</v>
      </c>
      <c r="N86" s="111" t="s">
        <v>25</v>
      </c>
      <c r="O86" s="111" t="s">
        <v>25</v>
      </c>
      <c r="P86" s="111" t="s">
        <v>25</v>
      </c>
      <c r="Q86" s="111" t="s">
        <v>25</v>
      </c>
      <c r="R86" s="38" t="s">
        <v>168</v>
      </c>
      <c r="S86" s="28" t="s">
        <v>29</v>
      </c>
      <c r="T86" s="72">
        <v>339.8</v>
      </c>
      <c r="U86" s="75"/>
      <c r="V86" s="75"/>
      <c r="W86" s="75"/>
      <c r="X86" s="75"/>
      <c r="Y86" s="75"/>
      <c r="Z86" s="51">
        <f t="shared" si="11"/>
        <v>339.8</v>
      </c>
      <c r="AA86" s="28">
        <v>2015</v>
      </c>
      <c r="AB86" s="26"/>
      <c r="AC86" s="134"/>
    </row>
    <row r="87" spans="1:29" s="25" customFormat="1" ht="234.75" customHeight="1" x14ac:dyDescent="0.3">
      <c r="A87" s="111" t="s">
        <v>25</v>
      </c>
      <c r="B87" s="111" t="s">
        <v>27</v>
      </c>
      <c r="C87" s="111" t="s">
        <v>38</v>
      </c>
      <c r="D87" s="112" t="s">
        <v>26</v>
      </c>
      <c r="E87" s="112" t="s">
        <v>25</v>
      </c>
      <c r="F87" s="112" t="s">
        <v>25</v>
      </c>
      <c r="G87" s="112" t="s">
        <v>38</v>
      </c>
      <c r="H87" s="112">
        <v>0</v>
      </c>
      <c r="I87" s="112" t="s">
        <v>27</v>
      </c>
      <c r="J87" s="111" t="s">
        <v>26</v>
      </c>
      <c r="K87" s="111" t="s">
        <v>25</v>
      </c>
      <c r="L87" s="111" t="s">
        <v>61</v>
      </c>
      <c r="M87" s="111" t="s">
        <v>25</v>
      </c>
      <c r="N87" s="111" t="s">
        <v>25</v>
      </c>
      <c r="O87" s="111" t="s">
        <v>25</v>
      </c>
      <c r="P87" s="111" t="s">
        <v>25</v>
      </c>
      <c r="Q87" s="111" t="s">
        <v>25</v>
      </c>
      <c r="R87" s="38" t="s">
        <v>169</v>
      </c>
      <c r="S87" s="28" t="s">
        <v>29</v>
      </c>
      <c r="T87" s="72">
        <v>306</v>
      </c>
      <c r="U87" s="75"/>
      <c r="V87" s="75"/>
      <c r="W87" s="75"/>
      <c r="X87" s="75"/>
      <c r="Y87" s="75"/>
      <c r="Z87" s="51">
        <v>306</v>
      </c>
      <c r="AA87" s="28">
        <v>2015</v>
      </c>
      <c r="AB87" s="26"/>
      <c r="AC87" s="134"/>
    </row>
    <row r="88" spans="1:29" s="25" customFormat="1" ht="230.25" customHeight="1" x14ac:dyDescent="0.3">
      <c r="A88" s="111" t="s">
        <v>25</v>
      </c>
      <c r="B88" s="111" t="s">
        <v>27</v>
      </c>
      <c r="C88" s="111" t="s">
        <v>38</v>
      </c>
      <c r="D88" s="112" t="s">
        <v>26</v>
      </c>
      <c r="E88" s="112" t="s">
        <v>25</v>
      </c>
      <c r="F88" s="112" t="s">
        <v>25</v>
      </c>
      <c r="G88" s="112" t="s">
        <v>38</v>
      </c>
      <c r="H88" s="112">
        <v>0</v>
      </c>
      <c r="I88" s="112" t="s">
        <v>27</v>
      </c>
      <c r="J88" s="111" t="s">
        <v>26</v>
      </c>
      <c r="K88" s="111" t="s">
        <v>74</v>
      </c>
      <c r="L88" s="111" t="s">
        <v>75</v>
      </c>
      <c r="M88" s="111" t="s">
        <v>38</v>
      </c>
      <c r="N88" s="111" t="s">
        <v>61</v>
      </c>
      <c r="O88" s="111" t="s">
        <v>25</v>
      </c>
      <c r="P88" s="111" t="s">
        <v>25</v>
      </c>
      <c r="Q88" s="111" t="s">
        <v>25</v>
      </c>
      <c r="R88" s="38" t="s">
        <v>169</v>
      </c>
      <c r="S88" s="28" t="s">
        <v>29</v>
      </c>
      <c r="T88" s="72">
        <v>33.799999999999997</v>
      </c>
      <c r="U88" s="75"/>
      <c r="V88" s="75"/>
      <c r="W88" s="75"/>
      <c r="X88" s="75"/>
      <c r="Y88" s="75"/>
      <c r="Z88" s="51">
        <v>33.799999999999997</v>
      </c>
      <c r="AA88" s="28">
        <v>2015</v>
      </c>
      <c r="AB88" s="26"/>
      <c r="AC88" s="134"/>
    </row>
    <row r="89" spans="1:29" s="25" customFormat="1" ht="42.75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76</v>
      </c>
      <c r="S89" s="28" t="s">
        <v>152</v>
      </c>
      <c r="T89" s="74">
        <v>5</v>
      </c>
      <c r="U89" s="75"/>
      <c r="V89" s="75"/>
      <c r="W89" s="75"/>
      <c r="X89" s="75"/>
      <c r="Y89" s="75"/>
      <c r="Z89" s="65">
        <f t="shared" si="11"/>
        <v>5</v>
      </c>
      <c r="AA89" s="28">
        <v>2015</v>
      </c>
      <c r="AB89" s="26"/>
      <c r="AC89" s="134"/>
    </row>
    <row r="90" spans="1:29" s="25" customFormat="1" ht="140.25" customHeight="1" x14ac:dyDescent="0.3">
      <c r="A90" s="111" t="s">
        <v>25</v>
      </c>
      <c r="B90" s="111" t="s">
        <v>27</v>
      </c>
      <c r="C90" s="111" t="s">
        <v>38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61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38" t="s">
        <v>178</v>
      </c>
      <c r="S90" s="28" t="s">
        <v>29</v>
      </c>
      <c r="T90" s="74"/>
      <c r="U90" s="75"/>
      <c r="V90" s="75"/>
      <c r="W90" s="75"/>
      <c r="X90" s="75"/>
      <c r="Y90" s="73">
        <v>200</v>
      </c>
      <c r="Z90" s="73">
        <v>200</v>
      </c>
      <c r="AA90" s="28">
        <v>2020</v>
      </c>
      <c r="AB90" s="26"/>
      <c r="AC90" s="134"/>
    </row>
    <row r="91" spans="1:29" s="25" customFormat="1" ht="42.75" customHeight="1" x14ac:dyDescent="0.3">
      <c r="A91" s="111"/>
      <c r="B91" s="111"/>
      <c r="C91" s="111"/>
      <c r="D91" s="112"/>
      <c r="E91" s="112"/>
      <c r="F91" s="112"/>
      <c r="G91" s="112"/>
      <c r="H91" s="112"/>
      <c r="I91" s="111"/>
      <c r="J91" s="111"/>
      <c r="K91" s="111"/>
      <c r="L91" s="111"/>
      <c r="M91" s="111"/>
      <c r="N91" s="111"/>
      <c r="O91" s="111"/>
      <c r="P91" s="111"/>
      <c r="Q91" s="111"/>
      <c r="R91" s="38" t="s">
        <v>179</v>
      </c>
      <c r="S91" s="28" t="s">
        <v>152</v>
      </c>
      <c r="T91" s="74"/>
      <c r="U91" s="75"/>
      <c r="V91" s="75"/>
      <c r="W91" s="75"/>
      <c r="X91" s="75"/>
      <c r="Y91" s="75">
        <v>1</v>
      </c>
      <c r="Z91" s="65">
        <v>1</v>
      </c>
      <c r="AA91" s="28">
        <v>2020</v>
      </c>
      <c r="AB91" s="26"/>
      <c r="AC91" s="134"/>
    </row>
    <row r="92" spans="1:29" s="25" customFormat="1" ht="39.75" customHeight="1" x14ac:dyDescent="0.3">
      <c r="A92" s="113" t="s">
        <v>25</v>
      </c>
      <c r="B92" s="113" t="s">
        <v>25</v>
      </c>
      <c r="C92" s="113" t="s">
        <v>25</v>
      </c>
      <c r="D92" s="114" t="s">
        <v>26</v>
      </c>
      <c r="E92" s="114" t="s">
        <v>25</v>
      </c>
      <c r="F92" s="114" t="s">
        <v>25</v>
      </c>
      <c r="G92" s="114" t="s">
        <v>38</v>
      </c>
      <c r="H92" s="114" t="s">
        <v>25</v>
      </c>
      <c r="I92" s="113" t="s">
        <v>27</v>
      </c>
      <c r="J92" s="113" t="s">
        <v>26</v>
      </c>
      <c r="K92" s="113" t="s">
        <v>25</v>
      </c>
      <c r="L92" s="113" t="s">
        <v>38</v>
      </c>
      <c r="M92" s="113" t="s">
        <v>25</v>
      </c>
      <c r="N92" s="113" t="s">
        <v>25</v>
      </c>
      <c r="O92" s="113" t="s">
        <v>25</v>
      </c>
      <c r="P92" s="113" t="s">
        <v>25</v>
      </c>
      <c r="Q92" s="113" t="s">
        <v>25</v>
      </c>
      <c r="R92" s="45" t="s">
        <v>77</v>
      </c>
      <c r="S92" s="46" t="s">
        <v>29</v>
      </c>
      <c r="T92" s="69">
        <f t="shared" ref="T92:V92" si="12">T94+T97+T101+T104</f>
        <v>11496</v>
      </c>
      <c r="U92" s="69">
        <f t="shared" si="12"/>
        <v>5797</v>
      </c>
      <c r="V92" s="69">
        <f t="shared" si="12"/>
        <v>6172</v>
      </c>
      <c r="W92" s="69">
        <f>W94+W95+W97+W98+W101+W102</f>
        <v>4537</v>
      </c>
      <c r="X92" s="69">
        <f>X95+X98+X102+X106</f>
        <v>4106</v>
      </c>
      <c r="Y92" s="69">
        <f>Y95+Y98+Y102+Y104+Y106</f>
        <v>3850</v>
      </c>
      <c r="Z92" s="47">
        <f t="shared" si="11"/>
        <v>35958</v>
      </c>
      <c r="AA92" s="46">
        <v>2020</v>
      </c>
      <c r="AB92" s="26"/>
      <c r="AC92" s="134"/>
    </row>
    <row r="93" spans="1:29" s="25" customFormat="1" ht="114" customHeight="1" x14ac:dyDescent="0.3">
      <c r="A93" s="111"/>
      <c r="B93" s="111"/>
      <c r="C93" s="111"/>
      <c r="D93" s="112"/>
      <c r="E93" s="112"/>
      <c r="F93" s="112"/>
      <c r="G93" s="112"/>
      <c r="H93" s="112"/>
      <c r="I93" s="111"/>
      <c r="J93" s="111"/>
      <c r="K93" s="111"/>
      <c r="L93" s="111"/>
      <c r="M93" s="111"/>
      <c r="N93" s="111"/>
      <c r="O93" s="111"/>
      <c r="P93" s="111"/>
      <c r="Q93" s="111"/>
      <c r="R93" s="38" t="s">
        <v>148</v>
      </c>
      <c r="S93" s="28" t="s">
        <v>32</v>
      </c>
      <c r="T93" s="74">
        <v>65</v>
      </c>
      <c r="U93" s="75">
        <v>67</v>
      </c>
      <c r="V93" s="75">
        <v>72</v>
      </c>
      <c r="W93" s="75">
        <v>90</v>
      </c>
      <c r="X93" s="75">
        <v>90</v>
      </c>
      <c r="Y93" s="75">
        <v>92</v>
      </c>
      <c r="Z93" s="65">
        <v>92</v>
      </c>
      <c r="AA93" s="28">
        <v>2020</v>
      </c>
      <c r="AB93" s="26"/>
      <c r="AC93" s="134"/>
    </row>
    <row r="94" spans="1:29" s="25" customFormat="1" ht="55.5" customHeight="1" x14ac:dyDescent="0.3">
      <c r="A94" s="111" t="s">
        <v>25</v>
      </c>
      <c r="B94" s="111" t="s">
        <v>25</v>
      </c>
      <c r="C94" s="111" t="s">
        <v>37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55" t="s">
        <v>170</v>
      </c>
      <c r="S94" s="157" t="s">
        <v>29</v>
      </c>
      <c r="T94" s="76">
        <v>11400</v>
      </c>
      <c r="U94" s="77">
        <v>5690</v>
      </c>
      <c r="V94" s="77">
        <v>6069</v>
      </c>
      <c r="W94" s="119"/>
      <c r="X94" s="119"/>
      <c r="Y94" s="119"/>
      <c r="Z94" s="51">
        <f>T94+U94+V94+W94+X94+Y94</f>
        <v>23159</v>
      </c>
      <c r="AA94" s="28">
        <v>2017</v>
      </c>
      <c r="AB94" s="78"/>
      <c r="AC94" s="137"/>
    </row>
    <row r="95" spans="1:29" s="25" customFormat="1" ht="45.75" customHeight="1" x14ac:dyDescent="0.3">
      <c r="A95" s="111" t="s">
        <v>25</v>
      </c>
      <c r="B95" s="111" t="s">
        <v>25</v>
      </c>
      <c r="C95" s="111" t="s">
        <v>61</v>
      </c>
      <c r="D95" s="112" t="s">
        <v>26</v>
      </c>
      <c r="E95" s="112" t="s">
        <v>25</v>
      </c>
      <c r="F95" s="112" t="s">
        <v>25</v>
      </c>
      <c r="G95" s="112" t="s">
        <v>38</v>
      </c>
      <c r="H95" s="112" t="s">
        <v>25</v>
      </c>
      <c r="I95" s="111" t="s">
        <v>27</v>
      </c>
      <c r="J95" s="111" t="s">
        <v>26</v>
      </c>
      <c r="K95" s="111" t="s">
        <v>25</v>
      </c>
      <c r="L95" s="111" t="s">
        <v>38</v>
      </c>
      <c r="M95" s="111" t="s">
        <v>25</v>
      </c>
      <c r="N95" s="111" t="s">
        <v>25</v>
      </c>
      <c r="O95" s="111" t="s">
        <v>25</v>
      </c>
      <c r="P95" s="111" t="s">
        <v>25</v>
      </c>
      <c r="Q95" s="111" t="s">
        <v>25</v>
      </c>
      <c r="R95" s="156"/>
      <c r="S95" s="158"/>
      <c r="T95" s="76"/>
      <c r="U95" s="77"/>
      <c r="V95" s="149"/>
      <c r="W95" s="77">
        <v>4430</v>
      </c>
      <c r="X95" s="77">
        <v>1690</v>
      </c>
      <c r="Y95" s="77">
        <v>1490</v>
      </c>
      <c r="Z95" s="51">
        <f>T95+U95+V95+W95+X95+Y95</f>
        <v>7610</v>
      </c>
      <c r="AA95" s="28">
        <v>2020</v>
      </c>
      <c r="AB95" s="78"/>
      <c r="AC95" s="134"/>
    </row>
    <row r="96" spans="1:29" s="25" customFormat="1" ht="80.2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171</v>
      </c>
      <c r="S96" s="28" t="s">
        <v>41</v>
      </c>
      <c r="T96" s="74">
        <v>78</v>
      </c>
      <c r="U96" s="75">
        <v>35</v>
      </c>
      <c r="V96" s="150">
        <v>42</v>
      </c>
      <c r="W96" s="75">
        <v>28</v>
      </c>
      <c r="X96" s="75">
        <v>13</v>
      </c>
      <c r="Y96" s="75">
        <v>9</v>
      </c>
      <c r="Z96" s="65">
        <f t="shared" ref="Z96:Z108" si="13">Y96+X96+W96+V96+U96+T96</f>
        <v>205</v>
      </c>
      <c r="AA96" s="28">
        <v>2020</v>
      </c>
      <c r="AB96" s="26"/>
      <c r="AC96" s="134"/>
    </row>
    <row r="97" spans="1:29" s="25" customFormat="1" ht="28.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55" t="s">
        <v>78</v>
      </c>
      <c r="S97" s="157" t="s">
        <v>29</v>
      </c>
      <c r="T97" s="72">
        <v>90</v>
      </c>
      <c r="U97" s="73">
        <v>100</v>
      </c>
      <c r="V97" s="73">
        <v>100</v>
      </c>
      <c r="W97" s="73">
        <v>25</v>
      </c>
      <c r="X97" s="73"/>
      <c r="Y97" s="73"/>
      <c r="Z97" s="51">
        <f>T97+U97+V97+W97+X97+Y97</f>
        <v>315</v>
      </c>
      <c r="AA97" s="28">
        <v>2018</v>
      </c>
      <c r="AB97" s="143"/>
      <c r="AC97" s="137"/>
    </row>
    <row r="98" spans="1:29" s="25" customFormat="1" ht="26.2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56"/>
      <c r="S98" s="158"/>
      <c r="T98" s="72"/>
      <c r="U98" s="73"/>
      <c r="V98" s="73"/>
      <c r="W98" s="73">
        <v>75</v>
      </c>
      <c r="X98" s="73">
        <v>100</v>
      </c>
      <c r="Y98" s="73">
        <v>100</v>
      </c>
      <c r="Z98" s="51">
        <f>T98+U98+V98+W98+X98+Y98</f>
        <v>275</v>
      </c>
      <c r="AA98" s="28">
        <v>2020</v>
      </c>
      <c r="AB98" s="26"/>
      <c r="AC98" s="134"/>
    </row>
    <row r="99" spans="1:29" s="25" customFormat="1" ht="61.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79</v>
      </c>
      <c r="S99" s="28" t="s">
        <v>152</v>
      </c>
      <c r="T99" s="70">
        <v>9000</v>
      </c>
      <c r="U99" s="71">
        <v>9000</v>
      </c>
      <c r="V99" s="71">
        <v>8000</v>
      </c>
      <c r="W99" s="71">
        <v>8000</v>
      </c>
      <c r="X99" s="71">
        <v>8000</v>
      </c>
      <c r="Y99" s="71">
        <v>8000</v>
      </c>
      <c r="Z99" s="49">
        <f t="shared" si="13"/>
        <v>50000</v>
      </c>
      <c r="AA99" s="28">
        <v>2020</v>
      </c>
      <c r="AB99" s="26"/>
      <c r="AC99" s="134"/>
    </row>
    <row r="100" spans="1:29" s="25" customFormat="1" ht="79.5" customHeight="1" x14ac:dyDescent="0.3">
      <c r="A100" s="111"/>
      <c r="B100" s="111"/>
      <c r="C100" s="111"/>
      <c r="D100" s="112"/>
      <c r="E100" s="112"/>
      <c r="F100" s="112"/>
      <c r="G100" s="112"/>
      <c r="H100" s="112"/>
      <c r="I100" s="111"/>
      <c r="J100" s="111"/>
      <c r="K100" s="111"/>
      <c r="L100" s="111"/>
      <c r="M100" s="111"/>
      <c r="N100" s="111"/>
      <c r="O100" s="111"/>
      <c r="P100" s="111"/>
      <c r="Q100" s="111"/>
      <c r="R100" s="38" t="s">
        <v>80</v>
      </c>
      <c r="S100" s="28" t="s">
        <v>152</v>
      </c>
      <c r="T100" s="70"/>
      <c r="U100" s="71"/>
      <c r="V100" s="71">
        <v>220</v>
      </c>
      <c r="W100" s="71">
        <v>220</v>
      </c>
      <c r="X100" s="71">
        <v>220</v>
      </c>
      <c r="Y100" s="71">
        <v>220</v>
      </c>
      <c r="Z100" s="48">
        <f t="shared" si="13"/>
        <v>880</v>
      </c>
      <c r="AA100" s="27">
        <v>2020</v>
      </c>
      <c r="AB100" s="26"/>
      <c r="AC100" s="134"/>
    </row>
    <row r="101" spans="1:29" s="25" customFormat="1" ht="27.75" customHeight="1" x14ac:dyDescent="0.3">
      <c r="A101" s="111" t="s">
        <v>25</v>
      </c>
      <c r="B101" s="111" t="s">
        <v>25</v>
      </c>
      <c r="C101" s="111" t="s">
        <v>37</v>
      </c>
      <c r="D101" s="112" t="s">
        <v>26</v>
      </c>
      <c r="E101" s="112" t="s">
        <v>25</v>
      </c>
      <c r="F101" s="112" t="s">
        <v>25</v>
      </c>
      <c r="G101" s="112" t="s">
        <v>38</v>
      </c>
      <c r="H101" s="112" t="s">
        <v>25</v>
      </c>
      <c r="I101" s="111" t="s">
        <v>27</v>
      </c>
      <c r="J101" s="111" t="s">
        <v>26</v>
      </c>
      <c r="K101" s="111" t="s">
        <v>25</v>
      </c>
      <c r="L101" s="111" t="s">
        <v>38</v>
      </c>
      <c r="M101" s="111" t="s">
        <v>25</v>
      </c>
      <c r="N101" s="111" t="s">
        <v>25</v>
      </c>
      <c r="O101" s="111" t="s">
        <v>25</v>
      </c>
      <c r="P101" s="111" t="s">
        <v>25</v>
      </c>
      <c r="Q101" s="111" t="s">
        <v>25</v>
      </c>
      <c r="R101" s="155" t="s">
        <v>81</v>
      </c>
      <c r="S101" s="157" t="s">
        <v>29</v>
      </c>
      <c r="T101" s="72">
        <v>6</v>
      </c>
      <c r="U101" s="73">
        <v>7</v>
      </c>
      <c r="V101" s="73">
        <v>3</v>
      </c>
      <c r="W101" s="73">
        <v>7</v>
      </c>
      <c r="X101" s="73"/>
      <c r="Y101" s="73"/>
      <c r="Z101" s="51">
        <f>T101+U101+V101+W101+X101+Y101</f>
        <v>23</v>
      </c>
      <c r="AA101" s="28">
        <v>2018</v>
      </c>
      <c r="AB101" s="143"/>
      <c r="AC101" s="137"/>
    </row>
    <row r="102" spans="1:29" s="25" customFormat="1" ht="30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156"/>
      <c r="S102" s="158"/>
      <c r="T102" s="72"/>
      <c r="U102" s="73"/>
      <c r="V102" s="73"/>
      <c r="W102" s="73"/>
      <c r="X102" s="73">
        <v>6</v>
      </c>
      <c r="Y102" s="73"/>
      <c r="Z102" s="51">
        <f>T102+U102+V102+W102+X102+Y102</f>
        <v>6</v>
      </c>
      <c r="AA102" s="28">
        <v>2019</v>
      </c>
      <c r="AB102" s="26"/>
      <c r="AC102" s="134"/>
    </row>
    <row r="103" spans="1:29" s="25" customFormat="1" ht="39.7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38" t="s">
        <v>82</v>
      </c>
      <c r="S103" s="28" t="s">
        <v>152</v>
      </c>
      <c r="T103" s="74">
        <v>2</v>
      </c>
      <c r="U103" s="75">
        <v>2</v>
      </c>
      <c r="V103" s="74">
        <v>2</v>
      </c>
      <c r="W103" s="75">
        <v>2</v>
      </c>
      <c r="X103" s="75">
        <v>2</v>
      </c>
      <c r="Y103" s="75"/>
      <c r="Z103" s="49">
        <f t="shared" si="13"/>
        <v>10</v>
      </c>
      <c r="AA103" s="28">
        <v>2019</v>
      </c>
      <c r="AB103" s="26"/>
      <c r="AC103" s="134"/>
    </row>
    <row r="104" spans="1:29" s="25" customFormat="1" ht="116.25" customHeight="1" x14ac:dyDescent="0.3">
      <c r="A104" s="111" t="s">
        <v>25</v>
      </c>
      <c r="B104" s="111" t="s">
        <v>25</v>
      </c>
      <c r="C104" s="111" t="s">
        <v>61</v>
      </c>
      <c r="D104" s="112" t="s">
        <v>26</v>
      </c>
      <c r="E104" s="112" t="s">
        <v>25</v>
      </c>
      <c r="F104" s="112" t="s">
        <v>25</v>
      </c>
      <c r="G104" s="112" t="s">
        <v>38</v>
      </c>
      <c r="H104" s="112" t="s">
        <v>25</v>
      </c>
      <c r="I104" s="111" t="s">
        <v>27</v>
      </c>
      <c r="J104" s="111" t="s">
        <v>26</v>
      </c>
      <c r="K104" s="111" t="s">
        <v>25</v>
      </c>
      <c r="L104" s="111" t="s">
        <v>38</v>
      </c>
      <c r="M104" s="111" t="s">
        <v>25</v>
      </c>
      <c r="N104" s="111" t="s">
        <v>25</v>
      </c>
      <c r="O104" s="111" t="s">
        <v>25</v>
      </c>
      <c r="P104" s="111" t="s">
        <v>25</v>
      </c>
      <c r="Q104" s="111" t="s">
        <v>25</v>
      </c>
      <c r="R104" s="38" t="s">
        <v>83</v>
      </c>
      <c r="S104" s="28" t="s">
        <v>29</v>
      </c>
      <c r="T104" s="74"/>
      <c r="U104" s="75"/>
      <c r="V104" s="75"/>
      <c r="W104" s="75"/>
      <c r="X104" s="73"/>
      <c r="Y104" s="73">
        <v>0</v>
      </c>
      <c r="Z104" s="51">
        <f t="shared" si="13"/>
        <v>0</v>
      </c>
      <c r="AA104" s="28">
        <v>2020</v>
      </c>
      <c r="AB104" s="26"/>
      <c r="AC104" s="134"/>
    </row>
    <row r="105" spans="1:29" s="25" customFormat="1" ht="59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84</v>
      </c>
      <c r="S105" s="28" t="s">
        <v>151</v>
      </c>
      <c r="T105" s="74"/>
      <c r="U105" s="75"/>
      <c r="V105" s="75"/>
      <c r="W105" s="75"/>
      <c r="X105" s="75"/>
      <c r="Y105" s="75">
        <v>0</v>
      </c>
      <c r="Z105" s="49">
        <f t="shared" si="13"/>
        <v>0</v>
      </c>
      <c r="AA105" s="28">
        <v>2020</v>
      </c>
      <c r="AB105" s="26"/>
      <c r="AC105" s="134"/>
    </row>
    <row r="106" spans="1:29" s="25" customFormat="1" ht="135.75" customHeight="1" x14ac:dyDescent="0.3">
      <c r="A106" s="111" t="s">
        <v>25</v>
      </c>
      <c r="B106" s="111" t="s">
        <v>25</v>
      </c>
      <c r="C106" s="111" t="s">
        <v>61</v>
      </c>
      <c r="D106" s="112" t="s">
        <v>26</v>
      </c>
      <c r="E106" s="112" t="s">
        <v>25</v>
      </c>
      <c r="F106" s="112" t="s">
        <v>25</v>
      </c>
      <c r="G106" s="112" t="s">
        <v>38</v>
      </c>
      <c r="H106" s="112" t="s">
        <v>25</v>
      </c>
      <c r="I106" s="111" t="s">
        <v>27</v>
      </c>
      <c r="J106" s="111" t="s">
        <v>26</v>
      </c>
      <c r="K106" s="111" t="s">
        <v>25</v>
      </c>
      <c r="L106" s="111" t="s">
        <v>38</v>
      </c>
      <c r="M106" s="111" t="s">
        <v>25</v>
      </c>
      <c r="N106" s="111" t="s">
        <v>25</v>
      </c>
      <c r="O106" s="111" t="s">
        <v>25</v>
      </c>
      <c r="P106" s="111" t="s">
        <v>25</v>
      </c>
      <c r="Q106" s="111" t="s">
        <v>25</v>
      </c>
      <c r="R106" s="38" t="s">
        <v>172</v>
      </c>
      <c r="S106" s="28" t="s">
        <v>29</v>
      </c>
      <c r="T106" s="74"/>
      <c r="U106" s="75"/>
      <c r="V106" s="75"/>
      <c r="W106" s="75"/>
      <c r="X106" s="77">
        <v>2310</v>
      </c>
      <c r="Y106" s="77">
        <v>2260</v>
      </c>
      <c r="Z106" s="77">
        <f>X106+Y106</f>
        <v>4570</v>
      </c>
      <c r="AA106" s="28">
        <v>2020</v>
      </c>
      <c r="AB106" s="26"/>
      <c r="AC106" s="134"/>
    </row>
    <row r="107" spans="1:29" s="25" customFormat="1" ht="93.75" customHeight="1" x14ac:dyDescent="0.3">
      <c r="A107" s="111"/>
      <c r="B107" s="111"/>
      <c r="C107" s="111"/>
      <c r="D107" s="112"/>
      <c r="E107" s="112"/>
      <c r="F107" s="112"/>
      <c r="G107" s="112"/>
      <c r="H107" s="112"/>
      <c r="I107" s="111"/>
      <c r="J107" s="111"/>
      <c r="K107" s="111"/>
      <c r="L107" s="111"/>
      <c r="M107" s="111"/>
      <c r="N107" s="111"/>
      <c r="O107" s="111"/>
      <c r="P107" s="111"/>
      <c r="Q107" s="111"/>
      <c r="R107" s="151" t="s">
        <v>173</v>
      </c>
      <c r="S107" s="28" t="s">
        <v>41</v>
      </c>
      <c r="T107" s="74"/>
      <c r="U107" s="75"/>
      <c r="V107" s="75"/>
      <c r="W107" s="75"/>
      <c r="X107" s="75">
        <v>14</v>
      </c>
      <c r="Y107" s="75">
        <v>13</v>
      </c>
      <c r="Z107" s="49">
        <f>X107+Y107</f>
        <v>27</v>
      </c>
      <c r="AA107" s="28">
        <v>2020</v>
      </c>
      <c r="AB107" s="26"/>
      <c r="AC107" s="134"/>
    </row>
    <row r="108" spans="1:29" s="25" customFormat="1" ht="40.5" customHeight="1" x14ac:dyDescent="0.3">
      <c r="A108" s="113" t="s">
        <v>25</v>
      </c>
      <c r="B108" s="113" t="s">
        <v>25</v>
      </c>
      <c r="C108" s="113" t="s">
        <v>25</v>
      </c>
      <c r="D108" s="114" t="s">
        <v>26</v>
      </c>
      <c r="E108" s="114" t="s">
        <v>25</v>
      </c>
      <c r="F108" s="114" t="s">
        <v>25</v>
      </c>
      <c r="G108" s="114" t="s">
        <v>38</v>
      </c>
      <c r="H108" s="114" t="s">
        <v>25</v>
      </c>
      <c r="I108" s="113" t="s">
        <v>27</v>
      </c>
      <c r="J108" s="113" t="s">
        <v>26</v>
      </c>
      <c r="K108" s="113" t="s">
        <v>25</v>
      </c>
      <c r="L108" s="113" t="s">
        <v>27</v>
      </c>
      <c r="M108" s="113" t="s">
        <v>25</v>
      </c>
      <c r="N108" s="113" t="s">
        <v>25</v>
      </c>
      <c r="O108" s="113" t="s">
        <v>25</v>
      </c>
      <c r="P108" s="113" t="s">
        <v>25</v>
      </c>
      <c r="Q108" s="113" t="s">
        <v>25</v>
      </c>
      <c r="R108" s="45" t="s">
        <v>85</v>
      </c>
      <c r="S108" s="46" t="s">
        <v>29</v>
      </c>
      <c r="T108" s="69">
        <f>T111+T114+T117++T121</f>
        <v>2338</v>
      </c>
      <c r="U108" s="69">
        <f>U111+U114+U117+U121+U112</f>
        <v>2678.5</v>
      </c>
      <c r="V108" s="69">
        <f>V111+V114+V117+V121+V112</f>
        <v>2650</v>
      </c>
      <c r="W108" s="69">
        <f>W111+W114+W117</f>
        <v>2876.4</v>
      </c>
      <c r="X108" s="69">
        <f t="shared" ref="X108:Y108" si="14">X111+X114+X117</f>
        <v>2697</v>
      </c>
      <c r="Y108" s="69">
        <f t="shared" si="14"/>
        <v>650</v>
      </c>
      <c r="Z108" s="47">
        <f t="shared" si="13"/>
        <v>13889.9</v>
      </c>
      <c r="AA108" s="46">
        <v>2020</v>
      </c>
      <c r="AB108" s="26"/>
      <c r="AC108" s="134"/>
    </row>
    <row r="109" spans="1:29" s="25" customFormat="1" ht="62.25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86</v>
      </c>
      <c r="S109" s="28" t="s">
        <v>151</v>
      </c>
      <c r="T109" s="70">
        <v>1800</v>
      </c>
      <c r="U109" s="71">
        <v>1852</v>
      </c>
      <c r="V109" s="71">
        <v>1830</v>
      </c>
      <c r="W109" s="71">
        <v>1629</v>
      </c>
      <c r="X109" s="71">
        <v>1657</v>
      </c>
      <c r="Y109" s="71">
        <v>556</v>
      </c>
      <c r="Z109" s="49">
        <f>Y109+X109+W109+V109+U109+T109</f>
        <v>9324</v>
      </c>
      <c r="AA109" s="28">
        <v>2020</v>
      </c>
      <c r="AB109" s="26"/>
      <c r="AC109" s="134"/>
    </row>
    <row r="110" spans="1:29" s="25" customFormat="1" ht="79.5" customHeight="1" x14ac:dyDescent="0.3">
      <c r="A110" s="111"/>
      <c r="B110" s="111"/>
      <c r="C110" s="111"/>
      <c r="D110" s="112"/>
      <c r="E110" s="112"/>
      <c r="F110" s="112"/>
      <c r="G110" s="112"/>
      <c r="H110" s="112"/>
      <c r="I110" s="111"/>
      <c r="J110" s="111"/>
      <c r="K110" s="111"/>
      <c r="L110" s="111"/>
      <c r="M110" s="111"/>
      <c r="N110" s="111"/>
      <c r="O110" s="111"/>
      <c r="P110" s="111"/>
      <c r="Q110" s="111"/>
      <c r="R110" s="38" t="s">
        <v>87</v>
      </c>
      <c r="S110" s="28" t="s">
        <v>32</v>
      </c>
      <c r="T110" s="70">
        <v>100</v>
      </c>
      <c r="U110" s="71">
        <v>100</v>
      </c>
      <c r="V110" s="71">
        <v>100</v>
      </c>
      <c r="W110" s="71">
        <v>100</v>
      </c>
      <c r="X110" s="71">
        <v>100</v>
      </c>
      <c r="Y110" s="71">
        <v>100</v>
      </c>
      <c r="Z110" s="71">
        <v>100</v>
      </c>
      <c r="AA110" s="28">
        <v>2020</v>
      </c>
      <c r="AB110" s="26"/>
      <c r="AC110" s="134"/>
    </row>
    <row r="111" spans="1:29" s="25" customFormat="1" ht="51" customHeight="1" x14ac:dyDescent="0.3">
      <c r="A111" s="111" t="s">
        <v>25</v>
      </c>
      <c r="B111" s="111" t="s">
        <v>26</v>
      </c>
      <c r="C111" s="111" t="s">
        <v>61</v>
      </c>
      <c r="D111" s="112" t="s">
        <v>26</v>
      </c>
      <c r="E111" s="112" t="s">
        <v>25</v>
      </c>
      <c r="F111" s="112" t="s">
        <v>25</v>
      </c>
      <c r="G111" s="112" t="s">
        <v>38</v>
      </c>
      <c r="H111" s="112" t="s">
        <v>25</v>
      </c>
      <c r="I111" s="111" t="s">
        <v>27</v>
      </c>
      <c r="J111" s="111" t="s">
        <v>26</v>
      </c>
      <c r="K111" s="111" t="s">
        <v>25</v>
      </c>
      <c r="L111" s="111" t="s">
        <v>27</v>
      </c>
      <c r="M111" s="111" t="s">
        <v>25</v>
      </c>
      <c r="N111" s="111" t="s">
        <v>25</v>
      </c>
      <c r="O111" s="111" t="s">
        <v>25</v>
      </c>
      <c r="P111" s="111" t="s">
        <v>25</v>
      </c>
      <c r="Q111" s="111" t="s">
        <v>25</v>
      </c>
      <c r="R111" s="155" t="s">
        <v>88</v>
      </c>
      <c r="S111" s="28" t="s">
        <v>29</v>
      </c>
      <c r="T111" s="76">
        <v>1598</v>
      </c>
      <c r="U111" s="77">
        <v>1152</v>
      </c>
      <c r="V111" s="77"/>
      <c r="W111" s="77">
        <v>2226.4</v>
      </c>
      <c r="X111" s="77">
        <v>2157</v>
      </c>
      <c r="Y111" s="77"/>
      <c r="Z111" s="51">
        <f>T111+U111+V111+W111+X111+Y111</f>
        <v>7133.4</v>
      </c>
      <c r="AA111" s="28">
        <v>2019</v>
      </c>
      <c r="AB111" s="53"/>
      <c r="AC111" s="134"/>
    </row>
    <row r="112" spans="1:29" s="25" customFormat="1" ht="46.5" customHeight="1" x14ac:dyDescent="0.3">
      <c r="A112" s="111" t="s">
        <v>25</v>
      </c>
      <c r="B112" s="111" t="s">
        <v>26</v>
      </c>
      <c r="C112" s="111" t="s">
        <v>37</v>
      </c>
      <c r="D112" s="112" t="s">
        <v>26</v>
      </c>
      <c r="E112" s="112" t="s">
        <v>25</v>
      </c>
      <c r="F112" s="112" t="s">
        <v>25</v>
      </c>
      <c r="G112" s="112" t="s">
        <v>38</v>
      </c>
      <c r="H112" s="112" t="s">
        <v>25</v>
      </c>
      <c r="I112" s="111" t="s">
        <v>27</v>
      </c>
      <c r="J112" s="111" t="s">
        <v>26</v>
      </c>
      <c r="K112" s="111" t="s">
        <v>25</v>
      </c>
      <c r="L112" s="111" t="s">
        <v>27</v>
      </c>
      <c r="M112" s="111" t="s">
        <v>25</v>
      </c>
      <c r="N112" s="111" t="s">
        <v>25</v>
      </c>
      <c r="O112" s="111" t="s">
        <v>25</v>
      </c>
      <c r="P112" s="111" t="s">
        <v>25</v>
      </c>
      <c r="Q112" s="111" t="s">
        <v>25</v>
      </c>
      <c r="R112" s="156"/>
      <c r="S112" s="28" t="s">
        <v>29</v>
      </c>
      <c r="T112" s="76"/>
      <c r="U112" s="77">
        <v>786.5</v>
      </c>
      <c r="V112" s="77">
        <v>2000</v>
      </c>
      <c r="W112" s="119"/>
      <c r="X112" s="119"/>
      <c r="Y112" s="119"/>
      <c r="Z112" s="51">
        <f>T112+U112+V112+W112+X112+Y112</f>
        <v>2786.5</v>
      </c>
      <c r="AA112" s="28">
        <v>2017</v>
      </c>
      <c r="AB112" s="129"/>
      <c r="AC112" s="134"/>
    </row>
    <row r="113" spans="1:29" s="25" customFormat="1" ht="42" customHeight="1" x14ac:dyDescent="0.3">
      <c r="A113" s="111"/>
      <c r="B113" s="111"/>
      <c r="C113" s="111"/>
      <c r="D113" s="112"/>
      <c r="E113" s="112"/>
      <c r="F113" s="112"/>
      <c r="G113" s="112"/>
      <c r="H113" s="112"/>
      <c r="I113" s="111"/>
      <c r="J113" s="111"/>
      <c r="K113" s="111"/>
      <c r="L113" s="111"/>
      <c r="M113" s="111"/>
      <c r="N113" s="111"/>
      <c r="O113" s="111"/>
      <c r="P113" s="111"/>
      <c r="Q113" s="111"/>
      <c r="R113" s="38" t="s">
        <v>89</v>
      </c>
      <c r="S113" s="28" t="s">
        <v>152</v>
      </c>
      <c r="T113" s="70">
        <v>6187</v>
      </c>
      <c r="U113" s="71">
        <v>6130</v>
      </c>
      <c r="V113" s="71">
        <v>6260</v>
      </c>
      <c r="W113" s="71">
        <v>6928</v>
      </c>
      <c r="X113" s="71">
        <v>6717</v>
      </c>
      <c r="Y113" s="71"/>
      <c r="Z113" s="49">
        <f t="shared" ref="Z113:Z118" si="15">Y113+X113+W113+V113+U113+T113</f>
        <v>32222</v>
      </c>
      <c r="AA113" s="28">
        <v>2019</v>
      </c>
      <c r="AB113" s="36"/>
      <c r="AC113" s="134"/>
    </row>
    <row r="114" spans="1:29" s="25" customFormat="1" ht="78" customHeight="1" x14ac:dyDescent="0.3">
      <c r="A114" s="111" t="s">
        <v>25</v>
      </c>
      <c r="B114" s="111" t="s">
        <v>26</v>
      </c>
      <c r="C114" s="111" t="s">
        <v>26</v>
      </c>
      <c r="D114" s="112" t="s">
        <v>26</v>
      </c>
      <c r="E114" s="112" t="s">
        <v>25</v>
      </c>
      <c r="F114" s="112" t="s">
        <v>25</v>
      </c>
      <c r="G114" s="112" t="s">
        <v>38</v>
      </c>
      <c r="H114" s="112" t="s">
        <v>25</v>
      </c>
      <c r="I114" s="111" t="s">
        <v>27</v>
      </c>
      <c r="J114" s="111" t="s">
        <v>26</v>
      </c>
      <c r="K114" s="111" t="s">
        <v>25</v>
      </c>
      <c r="L114" s="111" t="s">
        <v>27</v>
      </c>
      <c r="M114" s="111" t="s">
        <v>25</v>
      </c>
      <c r="N114" s="111" t="s">
        <v>25</v>
      </c>
      <c r="O114" s="111" t="s">
        <v>25</v>
      </c>
      <c r="P114" s="111" t="s">
        <v>25</v>
      </c>
      <c r="Q114" s="111" t="s">
        <v>25</v>
      </c>
      <c r="R114" s="38" t="s">
        <v>158</v>
      </c>
      <c r="S114" s="28" t="s">
        <v>29</v>
      </c>
      <c r="T114" s="72">
        <v>100</v>
      </c>
      <c r="U114" s="73">
        <v>100</v>
      </c>
      <c r="V114" s="73">
        <v>100</v>
      </c>
      <c r="W114" s="73">
        <v>100</v>
      </c>
      <c r="X114" s="73">
        <v>100</v>
      </c>
      <c r="Y114" s="73">
        <v>100</v>
      </c>
      <c r="Z114" s="51">
        <f t="shared" si="15"/>
        <v>600</v>
      </c>
      <c r="AA114" s="28">
        <v>2020</v>
      </c>
      <c r="AB114" s="26"/>
      <c r="AC114" s="134"/>
    </row>
    <row r="115" spans="1:29" s="25" customFormat="1" ht="79.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90</v>
      </c>
      <c r="S115" s="28" t="s">
        <v>151</v>
      </c>
      <c r="T115" s="74">
        <v>30</v>
      </c>
      <c r="U115" s="75">
        <v>40</v>
      </c>
      <c r="V115" s="75">
        <v>40</v>
      </c>
      <c r="W115" s="75">
        <v>41</v>
      </c>
      <c r="X115" s="75">
        <v>42</v>
      </c>
      <c r="Y115" s="75">
        <v>10</v>
      </c>
      <c r="Z115" s="49">
        <f t="shared" si="15"/>
        <v>203</v>
      </c>
      <c r="AA115" s="28">
        <v>2020</v>
      </c>
      <c r="AB115" s="36"/>
      <c r="AC115" s="134"/>
    </row>
    <row r="116" spans="1:29" s="25" customFormat="1" ht="79.5" customHeight="1" x14ac:dyDescent="0.3">
      <c r="A116" s="119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79" t="s">
        <v>91</v>
      </c>
      <c r="S116" s="28" t="s">
        <v>151</v>
      </c>
      <c r="T116" s="74">
        <v>35</v>
      </c>
      <c r="U116" s="75">
        <v>38</v>
      </c>
      <c r="V116" s="75">
        <v>38</v>
      </c>
      <c r="W116" s="75">
        <v>38</v>
      </c>
      <c r="X116" s="75">
        <v>37</v>
      </c>
      <c r="Y116" s="75">
        <v>10</v>
      </c>
      <c r="Z116" s="49">
        <f t="shared" si="15"/>
        <v>196</v>
      </c>
      <c r="AA116" s="28">
        <v>2020</v>
      </c>
      <c r="AB116" s="36"/>
      <c r="AC116" s="134"/>
    </row>
    <row r="117" spans="1:29" s="25" customFormat="1" ht="60" customHeight="1" x14ac:dyDescent="0.3">
      <c r="A117" s="111" t="s">
        <v>25</v>
      </c>
      <c r="B117" s="111" t="s">
        <v>26</v>
      </c>
      <c r="C117" s="111" t="s">
        <v>25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92</v>
      </c>
      <c r="S117" s="28" t="s">
        <v>29</v>
      </c>
      <c r="T117" s="76">
        <v>550</v>
      </c>
      <c r="U117" s="77">
        <v>550</v>
      </c>
      <c r="V117" s="77">
        <v>550</v>
      </c>
      <c r="W117" s="77">
        <v>550</v>
      </c>
      <c r="X117" s="77">
        <v>440</v>
      </c>
      <c r="Y117" s="77">
        <v>550</v>
      </c>
      <c r="Z117" s="51">
        <f t="shared" si="15"/>
        <v>3190</v>
      </c>
      <c r="AA117" s="28">
        <v>2020</v>
      </c>
      <c r="AB117" s="26"/>
      <c r="AC117" s="134"/>
    </row>
    <row r="118" spans="1:29" s="25" customFormat="1" ht="59.2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93</v>
      </c>
      <c r="S118" s="28" t="s">
        <v>151</v>
      </c>
      <c r="T118" s="74">
        <v>350</v>
      </c>
      <c r="U118" s="75">
        <v>219</v>
      </c>
      <c r="V118" s="75">
        <v>230</v>
      </c>
      <c r="W118" s="75">
        <v>214</v>
      </c>
      <c r="X118" s="75">
        <v>189</v>
      </c>
      <c r="Y118" s="75">
        <v>250</v>
      </c>
      <c r="Z118" s="49">
        <f t="shared" si="15"/>
        <v>1452</v>
      </c>
      <c r="AA118" s="28">
        <v>2020</v>
      </c>
      <c r="AB118" s="36"/>
      <c r="AC118" s="134"/>
    </row>
    <row r="119" spans="1:29" s="25" customFormat="1" ht="138.75" customHeight="1" x14ac:dyDescent="0.3">
      <c r="A119" s="111"/>
      <c r="B119" s="111"/>
      <c r="C119" s="111"/>
      <c r="D119" s="112"/>
      <c r="E119" s="112"/>
      <c r="F119" s="112"/>
      <c r="G119" s="112"/>
      <c r="H119" s="112"/>
      <c r="I119" s="111"/>
      <c r="J119" s="111"/>
      <c r="K119" s="111"/>
      <c r="L119" s="111"/>
      <c r="M119" s="111"/>
      <c r="N119" s="111"/>
      <c r="O119" s="111"/>
      <c r="P119" s="111"/>
      <c r="Q119" s="111"/>
      <c r="R119" s="38" t="s">
        <v>165</v>
      </c>
      <c r="S119" s="28" t="s">
        <v>94</v>
      </c>
      <c r="T119" s="70">
        <v>1</v>
      </c>
      <c r="U119" s="71">
        <v>1</v>
      </c>
      <c r="V119" s="71">
        <v>1</v>
      </c>
      <c r="W119" s="71">
        <v>1</v>
      </c>
      <c r="X119" s="71">
        <v>1</v>
      </c>
      <c r="Y119" s="71">
        <v>1</v>
      </c>
      <c r="Z119" s="71">
        <v>1</v>
      </c>
      <c r="AA119" s="28">
        <v>2020</v>
      </c>
      <c r="AB119" s="26"/>
      <c r="AC119" s="134"/>
    </row>
    <row r="120" spans="1:29" s="25" customFormat="1" ht="59.25" customHeight="1" x14ac:dyDescent="0.3">
      <c r="A120" s="111"/>
      <c r="B120" s="111"/>
      <c r="C120" s="111"/>
      <c r="D120" s="112"/>
      <c r="E120" s="112"/>
      <c r="F120" s="112"/>
      <c r="G120" s="112"/>
      <c r="H120" s="112"/>
      <c r="I120" s="111"/>
      <c r="J120" s="111"/>
      <c r="K120" s="111"/>
      <c r="L120" s="111"/>
      <c r="M120" s="111"/>
      <c r="N120" s="111"/>
      <c r="O120" s="111"/>
      <c r="P120" s="111"/>
      <c r="Q120" s="111"/>
      <c r="R120" s="38" t="s">
        <v>95</v>
      </c>
      <c r="S120" s="28" t="s">
        <v>96</v>
      </c>
      <c r="T120" s="74">
        <v>180</v>
      </c>
      <c r="U120" s="75">
        <v>248</v>
      </c>
      <c r="V120" s="75">
        <v>245</v>
      </c>
      <c r="W120" s="75">
        <v>168</v>
      </c>
      <c r="X120" s="75">
        <v>180</v>
      </c>
      <c r="Y120" s="74">
        <v>80</v>
      </c>
      <c r="Z120" s="49">
        <f>Y120+X120+W120+V120+U120+T120</f>
        <v>1101</v>
      </c>
      <c r="AA120" s="28">
        <v>2020</v>
      </c>
      <c r="AB120" s="36"/>
      <c r="AC120" s="134"/>
    </row>
    <row r="121" spans="1:29" s="25" customFormat="1" ht="117.75" customHeight="1" x14ac:dyDescent="0.3">
      <c r="A121" s="111" t="s">
        <v>25</v>
      </c>
      <c r="B121" s="111" t="s">
        <v>25</v>
      </c>
      <c r="C121" s="111" t="s">
        <v>37</v>
      </c>
      <c r="D121" s="112" t="s">
        <v>26</v>
      </c>
      <c r="E121" s="112" t="s">
        <v>25</v>
      </c>
      <c r="F121" s="112" t="s">
        <v>25</v>
      </c>
      <c r="G121" s="112" t="s">
        <v>38</v>
      </c>
      <c r="H121" s="112" t="s">
        <v>25</v>
      </c>
      <c r="I121" s="111" t="s">
        <v>27</v>
      </c>
      <c r="J121" s="111" t="s">
        <v>26</v>
      </c>
      <c r="K121" s="111" t="s">
        <v>25</v>
      </c>
      <c r="L121" s="111" t="s">
        <v>27</v>
      </c>
      <c r="M121" s="111" t="s">
        <v>25</v>
      </c>
      <c r="N121" s="111" t="s">
        <v>25</v>
      </c>
      <c r="O121" s="111" t="s">
        <v>25</v>
      </c>
      <c r="P121" s="111" t="s">
        <v>25</v>
      </c>
      <c r="Q121" s="111" t="s">
        <v>25</v>
      </c>
      <c r="R121" s="38" t="s">
        <v>97</v>
      </c>
      <c r="S121" s="28" t="s">
        <v>29</v>
      </c>
      <c r="T121" s="73">
        <v>90</v>
      </c>
      <c r="U121" s="73">
        <v>90</v>
      </c>
      <c r="V121" s="73"/>
      <c r="W121" s="73"/>
      <c r="X121" s="73"/>
      <c r="Y121" s="73"/>
      <c r="Z121" s="51">
        <f>Y121+X121+W121+V121+U121+T121</f>
        <v>180</v>
      </c>
      <c r="AA121" s="28">
        <v>2016</v>
      </c>
      <c r="AB121" s="26"/>
      <c r="AC121" s="134"/>
    </row>
    <row r="122" spans="1:29" s="25" customFormat="1" ht="61.5" customHeight="1" x14ac:dyDescent="0.3">
      <c r="A122" s="111"/>
      <c r="B122" s="111"/>
      <c r="C122" s="111"/>
      <c r="D122" s="112"/>
      <c r="E122" s="112"/>
      <c r="F122" s="112"/>
      <c r="G122" s="112"/>
      <c r="H122" s="112"/>
      <c r="I122" s="111"/>
      <c r="J122" s="111"/>
      <c r="K122" s="111"/>
      <c r="L122" s="111"/>
      <c r="M122" s="111"/>
      <c r="N122" s="111"/>
      <c r="O122" s="111"/>
      <c r="P122" s="111"/>
      <c r="Q122" s="111"/>
      <c r="R122" s="38" t="s">
        <v>98</v>
      </c>
      <c r="S122" s="28" t="s">
        <v>151</v>
      </c>
      <c r="T122" s="75">
        <v>5</v>
      </c>
      <c r="U122" s="75">
        <v>5</v>
      </c>
      <c r="V122" s="75"/>
      <c r="W122" s="75"/>
      <c r="X122" s="75"/>
      <c r="Y122" s="75"/>
      <c r="Z122" s="49">
        <f>Y122+X122+W122+V122+U122+T122</f>
        <v>10</v>
      </c>
      <c r="AA122" s="28">
        <v>2016</v>
      </c>
      <c r="AB122" s="26"/>
      <c r="AC122" s="134"/>
    </row>
    <row r="123" spans="1:29" s="25" customFormat="1" ht="61.5" customHeight="1" x14ac:dyDescent="0.3">
      <c r="A123" s="113" t="s">
        <v>25</v>
      </c>
      <c r="B123" s="113" t="s">
        <v>25</v>
      </c>
      <c r="C123" s="113" t="s">
        <v>25</v>
      </c>
      <c r="D123" s="114" t="s">
        <v>26</v>
      </c>
      <c r="E123" s="114" t="s">
        <v>25</v>
      </c>
      <c r="F123" s="114" t="s">
        <v>25</v>
      </c>
      <c r="G123" s="114" t="s">
        <v>38</v>
      </c>
      <c r="H123" s="114" t="s">
        <v>25</v>
      </c>
      <c r="I123" s="113" t="s">
        <v>27</v>
      </c>
      <c r="J123" s="113" t="s">
        <v>61</v>
      </c>
      <c r="K123" s="113" t="s">
        <v>25</v>
      </c>
      <c r="L123" s="113" t="s">
        <v>25</v>
      </c>
      <c r="M123" s="113" t="s">
        <v>25</v>
      </c>
      <c r="N123" s="113" t="s">
        <v>25</v>
      </c>
      <c r="O123" s="113" t="s">
        <v>25</v>
      </c>
      <c r="P123" s="113" t="s">
        <v>25</v>
      </c>
      <c r="Q123" s="113" t="s">
        <v>25</v>
      </c>
      <c r="R123" s="33" t="s">
        <v>99</v>
      </c>
      <c r="S123" s="34" t="s">
        <v>29</v>
      </c>
      <c r="T123" s="35">
        <f t="shared" ref="T123:Y123" si="16">T124+T147</f>
        <v>1578</v>
      </c>
      <c r="U123" s="35">
        <f t="shared" si="16"/>
        <v>1064.5</v>
      </c>
      <c r="V123" s="35">
        <f t="shared" si="16"/>
        <v>653</v>
      </c>
      <c r="W123" s="35">
        <f t="shared" si="16"/>
        <v>588.5</v>
      </c>
      <c r="X123" s="35">
        <f t="shared" si="16"/>
        <v>1131.3000000000002</v>
      </c>
      <c r="Y123" s="35">
        <f t="shared" si="16"/>
        <v>342.70000000000005</v>
      </c>
      <c r="Z123" s="35">
        <f>Y123+X123+W123+V123+U123+T123</f>
        <v>5358</v>
      </c>
      <c r="AA123" s="34">
        <v>2020</v>
      </c>
      <c r="AB123" s="26"/>
      <c r="AC123" s="134"/>
    </row>
    <row r="124" spans="1:29" s="25" customFormat="1" ht="81.75" customHeight="1" x14ac:dyDescent="0.3">
      <c r="A124" s="113" t="s">
        <v>25</v>
      </c>
      <c r="B124" s="113" t="s">
        <v>25</v>
      </c>
      <c r="C124" s="113" t="s">
        <v>25</v>
      </c>
      <c r="D124" s="114" t="s">
        <v>26</v>
      </c>
      <c r="E124" s="114" t="s">
        <v>25</v>
      </c>
      <c r="F124" s="114" t="s">
        <v>25</v>
      </c>
      <c r="G124" s="114" t="s">
        <v>38</v>
      </c>
      <c r="H124" s="114" t="s">
        <v>25</v>
      </c>
      <c r="I124" s="113" t="s">
        <v>27</v>
      </c>
      <c r="J124" s="113" t="s">
        <v>61</v>
      </c>
      <c r="K124" s="113" t="s">
        <v>25</v>
      </c>
      <c r="L124" s="113" t="s">
        <v>26</v>
      </c>
      <c r="M124" s="113" t="s">
        <v>25</v>
      </c>
      <c r="N124" s="113" t="s">
        <v>25</v>
      </c>
      <c r="O124" s="113" t="s">
        <v>25</v>
      </c>
      <c r="P124" s="113" t="s">
        <v>25</v>
      </c>
      <c r="Q124" s="113" t="s">
        <v>25</v>
      </c>
      <c r="R124" s="45" t="s">
        <v>100</v>
      </c>
      <c r="S124" s="46" t="s">
        <v>29</v>
      </c>
      <c r="T124" s="47">
        <f t="shared" ref="T124:Y124" si="17">T126+T136+T139+T141+T143</f>
        <v>1193</v>
      </c>
      <c r="U124" s="47">
        <f t="shared" si="17"/>
        <v>377.5</v>
      </c>
      <c r="V124" s="47">
        <f t="shared" si="17"/>
        <v>170</v>
      </c>
      <c r="W124" s="47">
        <f t="shared" si="17"/>
        <v>305.5</v>
      </c>
      <c r="X124" s="47">
        <f t="shared" si="17"/>
        <v>703.2</v>
      </c>
      <c r="Y124" s="47">
        <f t="shared" si="17"/>
        <v>223.3</v>
      </c>
      <c r="Z124" s="47">
        <f>Y124+X124+W124+V124+U124+T124</f>
        <v>2972.5</v>
      </c>
      <c r="AA124" s="46">
        <v>2020</v>
      </c>
      <c r="AB124" s="26"/>
      <c r="AC124" s="134"/>
    </row>
    <row r="125" spans="1:29" s="25" customFormat="1" ht="78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101</v>
      </c>
      <c r="S125" s="28" t="s">
        <v>32</v>
      </c>
      <c r="T125" s="80">
        <v>25</v>
      </c>
      <c r="U125" s="43">
        <v>26.1</v>
      </c>
      <c r="V125" s="43">
        <v>26.1</v>
      </c>
      <c r="W125" s="43">
        <v>27.6</v>
      </c>
      <c r="X125" s="43">
        <v>36</v>
      </c>
      <c r="Y125" s="43">
        <v>36</v>
      </c>
      <c r="Z125" s="43">
        <v>36</v>
      </c>
      <c r="AA125" s="28">
        <v>2020</v>
      </c>
      <c r="AB125" s="26"/>
      <c r="AC125" s="134"/>
    </row>
    <row r="126" spans="1:29" s="25" customFormat="1" ht="61.5" customHeight="1" x14ac:dyDescent="0.3">
      <c r="A126" s="111" t="s">
        <v>25</v>
      </c>
      <c r="B126" s="111" t="s">
        <v>25</v>
      </c>
      <c r="C126" s="111" t="s">
        <v>25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102</v>
      </c>
      <c r="S126" s="28" t="s">
        <v>29</v>
      </c>
      <c r="T126" s="42">
        <f t="shared" ref="T126:X127" si="18">T128+T130+T132+T134</f>
        <v>379</v>
      </c>
      <c r="U126" s="43">
        <f>U128</f>
        <v>163</v>
      </c>
      <c r="V126" s="43">
        <f t="shared" si="18"/>
        <v>107</v>
      </c>
      <c r="W126" s="43">
        <f t="shared" si="18"/>
        <v>118</v>
      </c>
      <c r="X126" s="43">
        <f t="shared" si="18"/>
        <v>155.9</v>
      </c>
      <c r="Y126" s="43">
        <f>Y128</f>
        <v>162.1</v>
      </c>
      <c r="Z126" s="51">
        <f t="shared" ref="Z126:Z144" si="19">Y126+X126+W126+V126+U126+T126</f>
        <v>1085</v>
      </c>
      <c r="AA126" s="28">
        <v>2020</v>
      </c>
      <c r="AB126" s="26"/>
      <c r="AC126" s="134"/>
    </row>
    <row r="127" spans="1:29" s="25" customFormat="1" ht="39.75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103</v>
      </c>
      <c r="S127" s="28" t="s">
        <v>152</v>
      </c>
      <c r="T127" s="27">
        <f t="shared" si="18"/>
        <v>12</v>
      </c>
      <c r="U127" s="28">
        <v>4</v>
      </c>
      <c r="V127" s="28">
        <f t="shared" si="18"/>
        <v>3</v>
      </c>
      <c r="W127" s="28">
        <f t="shared" si="18"/>
        <v>4</v>
      </c>
      <c r="X127" s="28">
        <f t="shared" si="18"/>
        <v>3</v>
      </c>
      <c r="Y127" s="28">
        <f>Y129</f>
        <v>3</v>
      </c>
      <c r="Z127" s="49">
        <f t="shared" si="19"/>
        <v>29</v>
      </c>
      <c r="AA127" s="28">
        <v>2020</v>
      </c>
      <c r="AB127" s="26"/>
      <c r="AC127" s="134"/>
    </row>
    <row r="128" spans="1:29" s="25" customFormat="1" ht="62.25" customHeight="1" x14ac:dyDescent="0.3">
      <c r="A128" s="111" t="s">
        <v>25</v>
      </c>
      <c r="B128" s="111" t="s">
        <v>27</v>
      </c>
      <c r="C128" s="111" t="s">
        <v>38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102</v>
      </c>
      <c r="S128" s="28" t="s">
        <v>29</v>
      </c>
      <c r="T128" s="42">
        <v>225</v>
      </c>
      <c r="U128" s="43">
        <v>163</v>
      </c>
      <c r="V128" s="43">
        <v>107</v>
      </c>
      <c r="W128" s="43">
        <v>75</v>
      </c>
      <c r="X128" s="43">
        <v>155.9</v>
      </c>
      <c r="Y128" s="43">
        <v>162.1</v>
      </c>
      <c r="Z128" s="51">
        <f t="shared" si="19"/>
        <v>888</v>
      </c>
      <c r="AA128" s="28">
        <v>2020</v>
      </c>
      <c r="AB128" s="26"/>
      <c r="AC128" s="134"/>
    </row>
    <row r="129" spans="1:29" s="25" customFormat="1" ht="96.7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164</v>
      </c>
      <c r="S129" s="28" t="s">
        <v>152</v>
      </c>
      <c r="T129" s="27">
        <v>9</v>
      </c>
      <c r="U129" s="28">
        <v>4</v>
      </c>
      <c r="V129" s="28">
        <v>3</v>
      </c>
      <c r="W129" s="28">
        <v>3</v>
      </c>
      <c r="X129" s="28">
        <v>3</v>
      </c>
      <c r="Y129" s="28">
        <v>3</v>
      </c>
      <c r="Z129" s="49">
        <f t="shared" si="19"/>
        <v>25</v>
      </c>
      <c r="AA129" s="28">
        <v>2020</v>
      </c>
      <c r="AB129" s="26"/>
      <c r="AC129" s="134"/>
    </row>
    <row r="130" spans="1:29" s="25" customFormat="1" ht="65.25" customHeight="1" x14ac:dyDescent="0.3">
      <c r="A130" s="111" t="s">
        <v>25</v>
      </c>
      <c r="B130" s="111" t="s">
        <v>25</v>
      </c>
      <c r="C130" s="111" t="s">
        <v>104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102</v>
      </c>
      <c r="S130" s="28" t="s">
        <v>29</v>
      </c>
      <c r="T130" s="50">
        <v>73</v>
      </c>
      <c r="U130" s="28"/>
      <c r="V130" s="51"/>
      <c r="W130" s="50">
        <v>43</v>
      </c>
      <c r="X130" s="28"/>
      <c r="Y130" s="28"/>
      <c r="Z130" s="51">
        <f t="shared" si="19"/>
        <v>116</v>
      </c>
      <c r="AA130" s="28">
        <v>2018</v>
      </c>
      <c r="AB130" s="26"/>
      <c r="AC130" s="134"/>
    </row>
    <row r="131" spans="1:29" s="25" customFormat="1" ht="59.2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105</v>
      </c>
      <c r="S131" s="28" t="s">
        <v>152</v>
      </c>
      <c r="T131" s="27">
        <v>1</v>
      </c>
      <c r="U131" s="28"/>
      <c r="V131" s="28"/>
      <c r="W131" s="28">
        <v>1</v>
      </c>
      <c r="X131" s="28"/>
      <c r="Y131" s="28"/>
      <c r="Z131" s="49">
        <f t="shared" si="19"/>
        <v>2</v>
      </c>
      <c r="AA131" s="28">
        <v>2018</v>
      </c>
      <c r="AB131" s="26"/>
      <c r="AC131" s="134"/>
    </row>
    <row r="132" spans="1:29" s="25" customFormat="1" ht="63.75" customHeight="1" x14ac:dyDescent="0.3">
      <c r="A132" s="111" t="s">
        <v>25</v>
      </c>
      <c r="B132" s="111" t="s">
        <v>25</v>
      </c>
      <c r="C132" s="111" t="s">
        <v>27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38" t="s">
        <v>102</v>
      </c>
      <c r="S132" s="28" t="s">
        <v>29</v>
      </c>
      <c r="T132" s="50">
        <v>11</v>
      </c>
      <c r="U132" s="28"/>
      <c r="V132" s="28"/>
      <c r="W132" s="28"/>
      <c r="X132" s="28"/>
      <c r="Y132" s="28"/>
      <c r="Z132" s="51">
        <f t="shared" si="19"/>
        <v>11</v>
      </c>
      <c r="AA132" s="28">
        <v>2015</v>
      </c>
      <c r="AB132" s="26"/>
      <c r="AC132" s="134"/>
    </row>
    <row r="133" spans="1:29" s="25" customFormat="1" ht="61.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106</v>
      </c>
      <c r="S133" s="28" t="s">
        <v>152</v>
      </c>
      <c r="T133" s="27">
        <v>1</v>
      </c>
      <c r="U133" s="28"/>
      <c r="V133" s="28"/>
      <c r="W133" s="28"/>
      <c r="X133" s="28"/>
      <c r="Y133" s="28"/>
      <c r="Z133" s="49">
        <f t="shared" si="19"/>
        <v>1</v>
      </c>
      <c r="AA133" s="28">
        <v>2015</v>
      </c>
      <c r="AB133" s="26"/>
      <c r="AC133" s="134"/>
    </row>
    <row r="134" spans="1:29" s="25" customFormat="1" ht="60.75" customHeight="1" x14ac:dyDescent="0.3">
      <c r="A134" s="111" t="s">
        <v>25</v>
      </c>
      <c r="B134" s="111" t="s">
        <v>25</v>
      </c>
      <c r="C134" s="111" t="s">
        <v>75</v>
      </c>
      <c r="D134" s="112" t="s">
        <v>26</v>
      </c>
      <c r="E134" s="112" t="s">
        <v>25</v>
      </c>
      <c r="F134" s="112" t="s">
        <v>25</v>
      </c>
      <c r="G134" s="112" t="s">
        <v>38</v>
      </c>
      <c r="H134" s="112" t="s">
        <v>25</v>
      </c>
      <c r="I134" s="111" t="s">
        <v>27</v>
      </c>
      <c r="J134" s="111" t="s">
        <v>61</v>
      </c>
      <c r="K134" s="111" t="s">
        <v>25</v>
      </c>
      <c r="L134" s="111" t="s">
        <v>26</v>
      </c>
      <c r="M134" s="111" t="s">
        <v>25</v>
      </c>
      <c r="N134" s="111" t="s">
        <v>25</v>
      </c>
      <c r="O134" s="111" t="s">
        <v>25</v>
      </c>
      <c r="P134" s="111" t="s">
        <v>25</v>
      </c>
      <c r="Q134" s="111" t="s">
        <v>25</v>
      </c>
      <c r="R134" s="38" t="s">
        <v>102</v>
      </c>
      <c r="S134" s="28" t="s">
        <v>29</v>
      </c>
      <c r="T134" s="50">
        <v>70</v>
      </c>
      <c r="U134" s="81"/>
      <c r="V134" s="28"/>
      <c r="W134" s="51"/>
      <c r="X134" s="28"/>
      <c r="Y134" s="28"/>
      <c r="Z134" s="51">
        <f t="shared" si="19"/>
        <v>70</v>
      </c>
      <c r="AA134" s="28">
        <v>2015</v>
      </c>
      <c r="AB134" s="26"/>
      <c r="AC134" s="134"/>
    </row>
    <row r="135" spans="1:29" s="25" customFormat="1" ht="58.5" customHeight="1" x14ac:dyDescent="0.3">
      <c r="A135" s="111"/>
      <c r="B135" s="111"/>
      <c r="C135" s="111"/>
      <c r="D135" s="112"/>
      <c r="E135" s="112"/>
      <c r="F135" s="112"/>
      <c r="G135" s="112"/>
      <c r="H135" s="112"/>
      <c r="I135" s="111"/>
      <c r="J135" s="111"/>
      <c r="K135" s="111"/>
      <c r="L135" s="111"/>
      <c r="M135" s="111"/>
      <c r="N135" s="111"/>
      <c r="O135" s="111"/>
      <c r="P135" s="111"/>
      <c r="Q135" s="111"/>
      <c r="R135" s="38" t="s">
        <v>107</v>
      </c>
      <c r="S135" s="28" t="s">
        <v>152</v>
      </c>
      <c r="T135" s="27">
        <v>1</v>
      </c>
      <c r="U135" s="28"/>
      <c r="V135" s="28"/>
      <c r="W135" s="28"/>
      <c r="X135" s="28"/>
      <c r="Y135" s="28"/>
      <c r="Z135" s="49">
        <f t="shared" si="19"/>
        <v>1</v>
      </c>
      <c r="AA135" s="28">
        <v>2015</v>
      </c>
      <c r="AB135" s="26"/>
      <c r="AC135" s="134"/>
    </row>
    <row r="136" spans="1:29" s="25" customFormat="1" ht="79.5" customHeight="1" x14ac:dyDescent="0.3">
      <c r="A136" s="111" t="s">
        <v>25</v>
      </c>
      <c r="B136" s="111" t="s">
        <v>26</v>
      </c>
      <c r="C136" s="111" t="s">
        <v>26</v>
      </c>
      <c r="D136" s="112" t="s">
        <v>26</v>
      </c>
      <c r="E136" s="112" t="s">
        <v>25</v>
      </c>
      <c r="F136" s="112" t="s">
        <v>25</v>
      </c>
      <c r="G136" s="112" t="s">
        <v>38</v>
      </c>
      <c r="H136" s="112" t="s">
        <v>25</v>
      </c>
      <c r="I136" s="111" t="s">
        <v>27</v>
      </c>
      <c r="J136" s="111" t="s">
        <v>61</v>
      </c>
      <c r="K136" s="111" t="s">
        <v>25</v>
      </c>
      <c r="L136" s="111" t="s">
        <v>26</v>
      </c>
      <c r="M136" s="111" t="s">
        <v>25</v>
      </c>
      <c r="N136" s="111" t="s">
        <v>25</v>
      </c>
      <c r="O136" s="111" t="s">
        <v>25</v>
      </c>
      <c r="P136" s="111" t="s">
        <v>25</v>
      </c>
      <c r="Q136" s="111" t="s">
        <v>25</v>
      </c>
      <c r="R136" s="41" t="s">
        <v>108</v>
      </c>
      <c r="S136" s="28" t="s">
        <v>29</v>
      </c>
      <c r="T136" s="42">
        <v>600</v>
      </c>
      <c r="U136" s="43"/>
      <c r="V136" s="43">
        <v>40</v>
      </c>
      <c r="W136" s="43">
        <v>187.5</v>
      </c>
      <c r="X136" s="43">
        <v>422.3</v>
      </c>
      <c r="Y136" s="43">
        <v>61.2</v>
      </c>
      <c r="Z136" s="51">
        <f t="shared" si="19"/>
        <v>1311</v>
      </c>
      <c r="AA136" s="28">
        <v>2020</v>
      </c>
      <c r="AB136" s="26"/>
      <c r="AC136" s="134"/>
    </row>
    <row r="137" spans="1:29" s="25" customFormat="1" ht="39.75" customHeight="1" x14ac:dyDescent="0.3">
      <c r="A137" s="111"/>
      <c r="B137" s="111"/>
      <c r="C137" s="111"/>
      <c r="D137" s="112"/>
      <c r="E137" s="112"/>
      <c r="F137" s="112"/>
      <c r="G137" s="112"/>
      <c r="H137" s="112"/>
      <c r="I137" s="111"/>
      <c r="J137" s="111"/>
      <c r="K137" s="111"/>
      <c r="L137" s="111"/>
      <c r="M137" s="111"/>
      <c r="N137" s="111"/>
      <c r="O137" s="111"/>
      <c r="P137" s="111"/>
      <c r="Q137" s="111"/>
      <c r="R137" s="38" t="s">
        <v>103</v>
      </c>
      <c r="S137" s="28" t="s">
        <v>152</v>
      </c>
      <c r="T137" s="27">
        <v>2</v>
      </c>
      <c r="U137" s="28"/>
      <c r="V137" s="28"/>
      <c r="W137" s="28">
        <v>1</v>
      </c>
      <c r="X137" s="28">
        <v>2</v>
      </c>
      <c r="Y137" s="28"/>
      <c r="Z137" s="49">
        <f t="shared" si="19"/>
        <v>5</v>
      </c>
      <c r="AA137" s="28">
        <v>2019</v>
      </c>
      <c r="AB137" s="26"/>
      <c r="AC137" s="134"/>
    </row>
    <row r="138" spans="1:29" s="25" customFormat="1" ht="60.7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159</v>
      </c>
      <c r="S138" s="28" t="s">
        <v>152</v>
      </c>
      <c r="T138" s="27">
        <v>2</v>
      </c>
      <c r="U138" s="28"/>
      <c r="V138" s="28">
        <v>1</v>
      </c>
      <c r="W138" s="28"/>
      <c r="X138" s="28"/>
      <c r="Y138" s="28">
        <v>1</v>
      </c>
      <c r="Z138" s="49">
        <f t="shared" si="19"/>
        <v>4</v>
      </c>
      <c r="AA138" s="28">
        <v>2020</v>
      </c>
      <c r="AB138" s="26"/>
      <c r="AC138" s="134"/>
    </row>
    <row r="139" spans="1:29" s="25" customFormat="1" ht="96" customHeight="1" x14ac:dyDescent="0.3">
      <c r="A139" s="111" t="s">
        <v>25</v>
      </c>
      <c r="B139" s="111" t="s">
        <v>26</v>
      </c>
      <c r="C139" s="111" t="s">
        <v>26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109</v>
      </c>
      <c r="S139" s="28" t="s">
        <v>29</v>
      </c>
      <c r="T139" s="50">
        <v>214</v>
      </c>
      <c r="U139" s="51">
        <v>214.5</v>
      </c>
      <c r="V139" s="51">
        <v>0</v>
      </c>
      <c r="W139" s="51">
        <v>0</v>
      </c>
      <c r="X139" s="51">
        <v>0</v>
      </c>
      <c r="Y139" s="51"/>
      <c r="Z139" s="51">
        <f t="shared" si="19"/>
        <v>428.5</v>
      </c>
      <c r="AA139" s="28">
        <v>2019</v>
      </c>
      <c r="AB139" s="36"/>
      <c r="AC139" s="134"/>
    </row>
    <row r="140" spans="1:29" s="25" customFormat="1" ht="96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160</v>
      </c>
      <c r="S140" s="28" t="s">
        <v>151</v>
      </c>
      <c r="T140" s="27">
        <v>24</v>
      </c>
      <c r="U140" s="28">
        <v>28</v>
      </c>
      <c r="V140" s="28">
        <v>20</v>
      </c>
      <c r="W140" s="28">
        <v>20</v>
      </c>
      <c r="X140" s="28">
        <v>20</v>
      </c>
      <c r="Y140" s="28"/>
      <c r="Z140" s="49">
        <f t="shared" si="19"/>
        <v>112</v>
      </c>
      <c r="AA140" s="28">
        <v>2019</v>
      </c>
      <c r="AB140" s="36"/>
      <c r="AC140" s="134"/>
    </row>
    <row r="141" spans="1:29" s="25" customFormat="1" ht="97.5" customHeight="1" x14ac:dyDescent="0.3">
      <c r="A141" s="111" t="s">
        <v>25</v>
      </c>
      <c r="B141" s="111" t="s">
        <v>26</v>
      </c>
      <c r="C141" s="111" t="s">
        <v>25</v>
      </c>
      <c r="D141" s="112" t="s">
        <v>26</v>
      </c>
      <c r="E141" s="112" t="s">
        <v>25</v>
      </c>
      <c r="F141" s="112" t="s">
        <v>25</v>
      </c>
      <c r="G141" s="112" t="s">
        <v>38</v>
      </c>
      <c r="H141" s="112" t="s">
        <v>25</v>
      </c>
      <c r="I141" s="111" t="s">
        <v>27</v>
      </c>
      <c r="J141" s="111" t="s">
        <v>61</v>
      </c>
      <c r="K141" s="111" t="s">
        <v>25</v>
      </c>
      <c r="L141" s="111" t="s">
        <v>26</v>
      </c>
      <c r="M141" s="111" t="s">
        <v>25</v>
      </c>
      <c r="N141" s="111" t="s">
        <v>25</v>
      </c>
      <c r="O141" s="111" t="s">
        <v>25</v>
      </c>
      <c r="P141" s="111" t="s">
        <v>25</v>
      </c>
      <c r="Q141" s="111" t="s">
        <v>25</v>
      </c>
      <c r="R141" s="38" t="s">
        <v>110</v>
      </c>
      <c r="S141" s="28" t="s">
        <v>29</v>
      </c>
      <c r="T141" s="50"/>
      <c r="U141" s="51"/>
      <c r="V141" s="51"/>
      <c r="W141" s="51"/>
      <c r="X141" s="51">
        <v>125</v>
      </c>
      <c r="Y141" s="51"/>
      <c r="Z141" s="51">
        <f t="shared" si="19"/>
        <v>125</v>
      </c>
      <c r="AA141" s="28">
        <v>2019</v>
      </c>
      <c r="AB141" s="26"/>
      <c r="AC141" s="134"/>
    </row>
    <row r="142" spans="1:29" s="25" customFormat="1" ht="41.2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111</v>
      </c>
      <c r="S142" s="28" t="s">
        <v>152</v>
      </c>
      <c r="T142" s="27"/>
      <c r="U142" s="28"/>
      <c r="V142" s="28"/>
      <c r="W142" s="28"/>
      <c r="X142" s="28">
        <v>1</v>
      </c>
      <c r="Y142" s="28"/>
      <c r="Z142" s="65">
        <f t="shared" si="19"/>
        <v>1</v>
      </c>
      <c r="AA142" s="28">
        <v>2019</v>
      </c>
      <c r="AB142" s="26"/>
      <c r="AC142" s="134"/>
    </row>
    <row r="143" spans="1:29" s="25" customFormat="1" ht="79.5" customHeight="1" x14ac:dyDescent="0.3">
      <c r="A143" s="111" t="s">
        <v>25</v>
      </c>
      <c r="B143" s="111" t="s">
        <v>25</v>
      </c>
      <c r="C143" s="111" t="s">
        <v>27</v>
      </c>
      <c r="D143" s="112" t="s">
        <v>26</v>
      </c>
      <c r="E143" s="112" t="s">
        <v>25</v>
      </c>
      <c r="F143" s="112" t="s">
        <v>25</v>
      </c>
      <c r="G143" s="112" t="s">
        <v>38</v>
      </c>
      <c r="H143" s="112" t="s">
        <v>25</v>
      </c>
      <c r="I143" s="111" t="s">
        <v>27</v>
      </c>
      <c r="J143" s="111" t="s">
        <v>61</v>
      </c>
      <c r="K143" s="111" t="s">
        <v>25</v>
      </c>
      <c r="L143" s="111" t="s">
        <v>26</v>
      </c>
      <c r="M143" s="111" t="s">
        <v>25</v>
      </c>
      <c r="N143" s="111" t="s">
        <v>25</v>
      </c>
      <c r="O143" s="111" t="s">
        <v>25</v>
      </c>
      <c r="P143" s="111" t="s">
        <v>25</v>
      </c>
      <c r="Q143" s="111" t="s">
        <v>25</v>
      </c>
      <c r="R143" s="38" t="s">
        <v>112</v>
      </c>
      <c r="S143" s="28" t="s">
        <v>29</v>
      </c>
      <c r="T143" s="27"/>
      <c r="U143" s="43"/>
      <c r="V143" s="43">
        <v>23</v>
      </c>
      <c r="W143" s="43"/>
      <c r="X143" s="43"/>
      <c r="Y143" s="43"/>
      <c r="Z143" s="51">
        <f t="shared" si="19"/>
        <v>23</v>
      </c>
      <c r="AA143" s="28">
        <v>2017</v>
      </c>
      <c r="AB143" s="26"/>
      <c r="AC143" s="134"/>
    </row>
    <row r="144" spans="1:29" s="25" customFormat="1" ht="36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113</v>
      </c>
      <c r="S144" s="28" t="s">
        <v>152</v>
      </c>
      <c r="T144" s="27"/>
      <c r="U144" s="28"/>
      <c r="V144" s="28">
        <v>1</v>
      </c>
      <c r="W144" s="28"/>
      <c r="X144" s="28"/>
      <c r="Y144" s="28"/>
      <c r="Z144" s="49">
        <f t="shared" si="19"/>
        <v>1</v>
      </c>
      <c r="AA144" s="28">
        <v>2017</v>
      </c>
      <c r="AB144" s="26"/>
      <c r="AC144" s="134"/>
    </row>
    <row r="145" spans="1:29" s="25" customFormat="1" ht="7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114</v>
      </c>
      <c r="S145" s="28" t="s">
        <v>115</v>
      </c>
      <c r="T145" s="70">
        <v>1</v>
      </c>
      <c r="U145" s="71">
        <v>1</v>
      </c>
      <c r="V145" s="71">
        <v>1</v>
      </c>
      <c r="W145" s="71">
        <v>1</v>
      </c>
      <c r="X145" s="71">
        <v>1</v>
      </c>
      <c r="Y145" s="71">
        <v>1</v>
      </c>
      <c r="Z145" s="71">
        <v>1</v>
      </c>
      <c r="AA145" s="28">
        <v>2020</v>
      </c>
      <c r="AB145" s="26"/>
      <c r="AC145" s="134"/>
    </row>
    <row r="146" spans="1:29" s="25" customFormat="1" ht="41.25" customHeight="1" x14ac:dyDescent="0.3">
      <c r="A146" s="111"/>
      <c r="B146" s="111"/>
      <c r="C146" s="111"/>
      <c r="D146" s="112"/>
      <c r="E146" s="112"/>
      <c r="F146" s="112"/>
      <c r="G146" s="112"/>
      <c r="H146" s="112"/>
      <c r="I146" s="111"/>
      <c r="J146" s="111"/>
      <c r="K146" s="111"/>
      <c r="L146" s="111"/>
      <c r="M146" s="111"/>
      <c r="N146" s="111"/>
      <c r="O146" s="111"/>
      <c r="P146" s="111"/>
      <c r="Q146" s="111"/>
      <c r="R146" s="38" t="s">
        <v>116</v>
      </c>
      <c r="S146" s="28" t="s">
        <v>41</v>
      </c>
      <c r="T146" s="27">
        <v>4</v>
      </c>
      <c r="U146" s="28">
        <v>4</v>
      </c>
      <c r="V146" s="28">
        <v>4</v>
      </c>
      <c r="W146" s="28">
        <v>4</v>
      </c>
      <c r="X146" s="28">
        <v>4</v>
      </c>
      <c r="Y146" s="28">
        <v>4</v>
      </c>
      <c r="Z146" s="49">
        <f>Y146+X146+W146+V146+U146+T146</f>
        <v>24</v>
      </c>
      <c r="AA146" s="28">
        <v>2020</v>
      </c>
      <c r="AB146" s="26"/>
      <c r="AC146" s="134"/>
    </row>
    <row r="147" spans="1:29" s="25" customFormat="1" ht="42" customHeight="1" x14ac:dyDescent="0.3">
      <c r="A147" s="113" t="s">
        <v>25</v>
      </c>
      <c r="B147" s="113" t="s">
        <v>25</v>
      </c>
      <c r="C147" s="113" t="s">
        <v>25</v>
      </c>
      <c r="D147" s="114" t="s">
        <v>26</v>
      </c>
      <c r="E147" s="114" t="s">
        <v>25</v>
      </c>
      <c r="F147" s="114" t="s">
        <v>25</v>
      </c>
      <c r="G147" s="114" t="s">
        <v>38</v>
      </c>
      <c r="H147" s="114" t="s">
        <v>25</v>
      </c>
      <c r="I147" s="113" t="s">
        <v>27</v>
      </c>
      <c r="J147" s="113" t="s">
        <v>61</v>
      </c>
      <c r="K147" s="113" t="s">
        <v>25</v>
      </c>
      <c r="L147" s="113" t="s">
        <v>61</v>
      </c>
      <c r="M147" s="113" t="s">
        <v>25</v>
      </c>
      <c r="N147" s="113" t="s">
        <v>25</v>
      </c>
      <c r="O147" s="113" t="s">
        <v>25</v>
      </c>
      <c r="P147" s="113" t="s">
        <v>25</v>
      </c>
      <c r="Q147" s="113" t="s">
        <v>25</v>
      </c>
      <c r="R147" s="45" t="s">
        <v>117</v>
      </c>
      <c r="S147" s="46" t="s">
        <v>29</v>
      </c>
      <c r="T147" s="47">
        <f t="shared" ref="T147:V147" si="20">T150+T153+T155+T158+T161+T165+T168</f>
        <v>385</v>
      </c>
      <c r="U147" s="47">
        <f t="shared" si="20"/>
        <v>687</v>
      </c>
      <c r="V147" s="47">
        <f t="shared" si="20"/>
        <v>483</v>
      </c>
      <c r="W147" s="47">
        <f>W150+W151+W155+W156+W158+W159+W161+W165+W168</f>
        <v>283</v>
      </c>
      <c r="X147" s="47">
        <f t="shared" ref="X147:Y147" si="21">X150+X151+X155+X156+X158+X159+X161+X165+X168</f>
        <v>428.1</v>
      </c>
      <c r="Y147" s="47">
        <f t="shared" si="21"/>
        <v>119.4</v>
      </c>
      <c r="Z147" s="47">
        <f>T147+U147+V147+W147+X147+Y147</f>
        <v>2385.5</v>
      </c>
      <c r="AA147" s="46">
        <v>2020</v>
      </c>
      <c r="AB147" s="26"/>
      <c r="AC147" s="134"/>
    </row>
    <row r="148" spans="1:29" s="25" customFormat="1" ht="60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11"/>
      <c r="M148" s="111"/>
      <c r="N148" s="111"/>
      <c r="O148" s="111"/>
      <c r="P148" s="111"/>
      <c r="Q148" s="111"/>
      <c r="R148" s="38" t="s">
        <v>118</v>
      </c>
      <c r="S148" s="28" t="s">
        <v>32</v>
      </c>
      <c r="T148" s="27">
        <v>52.8</v>
      </c>
      <c r="U148" s="28">
        <v>60</v>
      </c>
      <c r="V148" s="27">
        <v>57.6</v>
      </c>
      <c r="W148" s="28">
        <v>58.2</v>
      </c>
      <c r="X148" s="28">
        <v>57.2</v>
      </c>
      <c r="Y148" s="28">
        <v>34.1</v>
      </c>
      <c r="Z148" s="51">
        <v>34.1</v>
      </c>
      <c r="AA148" s="28">
        <v>2020</v>
      </c>
      <c r="AB148" s="26"/>
      <c r="AC148" s="134"/>
    </row>
    <row r="149" spans="1:29" s="25" customFormat="1" ht="57" customHeight="1" x14ac:dyDescent="0.3">
      <c r="A149" s="111"/>
      <c r="B149" s="111"/>
      <c r="C149" s="111"/>
      <c r="D149" s="112"/>
      <c r="E149" s="112"/>
      <c r="F149" s="112"/>
      <c r="G149" s="112"/>
      <c r="H149" s="112"/>
      <c r="I149" s="111"/>
      <c r="J149" s="111"/>
      <c r="K149" s="111"/>
      <c r="L149" s="111"/>
      <c r="M149" s="111"/>
      <c r="N149" s="111"/>
      <c r="O149" s="111"/>
      <c r="P149" s="111"/>
      <c r="Q149" s="111"/>
      <c r="R149" s="41" t="s">
        <v>119</v>
      </c>
      <c r="S149" s="28" t="s">
        <v>41</v>
      </c>
      <c r="T149" s="27">
        <v>20</v>
      </c>
      <c r="U149" s="28">
        <v>18</v>
      </c>
      <c r="V149" s="28">
        <v>14</v>
      </c>
      <c r="W149" s="28">
        <v>14</v>
      </c>
      <c r="X149" s="28">
        <v>14</v>
      </c>
      <c r="Y149" s="28">
        <v>8</v>
      </c>
      <c r="Z149" s="49">
        <v>8</v>
      </c>
      <c r="AA149" s="28">
        <v>2020</v>
      </c>
      <c r="AB149" s="36"/>
      <c r="AC149" s="134"/>
    </row>
    <row r="150" spans="1:29" s="25" customFormat="1" ht="34.5" customHeight="1" x14ac:dyDescent="0.3">
      <c r="A150" s="111" t="s">
        <v>25</v>
      </c>
      <c r="B150" s="111" t="s">
        <v>25</v>
      </c>
      <c r="C150" s="111" t="s">
        <v>37</v>
      </c>
      <c r="D150" s="112" t="s">
        <v>26</v>
      </c>
      <c r="E150" s="112" t="s">
        <v>25</v>
      </c>
      <c r="F150" s="112" t="s">
        <v>25</v>
      </c>
      <c r="G150" s="112" t="s">
        <v>38</v>
      </c>
      <c r="H150" s="112" t="s">
        <v>25</v>
      </c>
      <c r="I150" s="111" t="s">
        <v>27</v>
      </c>
      <c r="J150" s="111" t="s">
        <v>61</v>
      </c>
      <c r="K150" s="111" t="s">
        <v>25</v>
      </c>
      <c r="L150" s="120" t="s">
        <v>61</v>
      </c>
      <c r="M150" s="111" t="s">
        <v>25</v>
      </c>
      <c r="N150" s="111" t="s">
        <v>25</v>
      </c>
      <c r="O150" s="111" t="s">
        <v>25</v>
      </c>
      <c r="P150" s="111" t="s">
        <v>25</v>
      </c>
      <c r="Q150" s="111" t="s">
        <v>25</v>
      </c>
      <c r="R150" s="155" t="s">
        <v>120</v>
      </c>
      <c r="S150" s="157" t="s">
        <v>29</v>
      </c>
      <c r="T150" s="42">
        <v>60</v>
      </c>
      <c r="U150" s="43">
        <v>78</v>
      </c>
      <c r="V150" s="43">
        <v>78</v>
      </c>
      <c r="W150" s="43"/>
      <c r="X150" s="43"/>
      <c r="Y150" s="43"/>
      <c r="Z150" s="51">
        <f>T150+U150+V150+W150+X150+Y150</f>
        <v>216</v>
      </c>
      <c r="AA150" s="28">
        <v>2017</v>
      </c>
      <c r="AB150" s="143"/>
      <c r="AC150" s="137"/>
    </row>
    <row r="151" spans="1:29" s="25" customFormat="1" ht="27" customHeight="1" x14ac:dyDescent="0.3">
      <c r="A151" s="111" t="s">
        <v>25</v>
      </c>
      <c r="B151" s="111" t="s">
        <v>25</v>
      </c>
      <c r="C151" s="111" t="s">
        <v>61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56"/>
      <c r="S151" s="158"/>
      <c r="T151" s="42"/>
      <c r="U151" s="43"/>
      <c r="V151" s="43"/>
      <c r="W151" s="43">
        <v>78</v>
      </c>
      <c r="X151" s="43">
        <v>78</v>
      </c>
      <c r="Y151" s="43">
        <v>75.400000000000006</v>
      </c>
      <c r="Z151" s="51">
        <f>T151+U151+V151+W151+X151+Y151</f>
        <v>231.4</v>
      </c>
      <c r="AA151" s="28">
        <v>2020</v>
      </c>
      <c r="AB151" s="26"/>
      <c r="AC151" s="134"/>
    </row>
    <row r="152" spans="1:29" s="25" customFormat="1" ht="59.25" customHeight="1" x14ac:dyDescent="0.3">
      <c r="A152" s="111"/>
      <c r="B152" s="111"/>
      <c r="C152" s="111"/>
      <c r="D152" s="112"/>
      <c r="E152" s="112"/>
      <c r="F152" s="112"/>
      <c r="G152" s="112"/>
      <c r="H152" s="112"/>
      <c r="I152" s="111"/>
      <c r="J152" s="111"/>
      <c r="K152" s="111"/>
      <c r="L152" s="120"/>
      <c r="M152" s="111"/>
      <c r="N152" s="111"/>
      <c r="O152" s="111"/>
      <c r="P152" s="111"/>
      <c r="Q152" s="111"/>
      <c r="R152" s="38" t="s">
        <v>121</v>
      </c>
      <c r="S152" s="28" t="s">
        <v>122</v>
      </c>
      <c r="T152" s="27">
        <v>25</v>
      </c>
      <c r="U152" s="28">
        <v>31</v>
      </c>
      <c r="V152" s="28">
        <v>31</v>
      </c>
      <c r="W152" s="28">
        <v>31</v>
      </c>
      <c r="X152" s="28">
        <v>30</v>
      </c>
      <c r="Y152" s="28">
        <v>26</v>
      </c>
      <c r="Z152" s="49">
        <f t="shared" ref="Z152:Z168" si="22">Y152+X152+W152+V152+U152+T152</f>
        <v>174</v>
      </c>
      <c r="AA152" s="28">
        <v>2020</v>
      </c>
      <c r="AB152" s="26"/>
      <c r="AC152" s="134"/>
    </row>
    <row r="153" spans="1:29" s="25" customFormat="1" ht="63.75" customHeight="1" x14ac:dyDescent="0.3">
      <c r="A153" s="111" t="s">
        <v>25</v>
      </c>
      <c r="B153" s="111" t="s">
        <v>25</v>
      </c>
      <c r="C153" s="111" t="s">
        <v>37</v>
      </c>
      <c r="D153" s="112" t="s">
        <v>26</v>
      </c>
      <c r="E153" s="112" t="s">
        <v>25</v>
      </c>
      <c r="F153" s="112" t="s">
        <v>25</v>
      </c>
      <c r="G153" s="112" t="s">
        <v>38</v>
      </c>
      <c r="H153" s="112" t="s">
        <v>25</v>
      </c>
      <c r="I153" s="111" t="s">
        <v>27</v>
      </c>
      <c r="J153" s="111" t="s">
        <v>61</v>
      </c>
      <c r="K153" s="111" t="s">
        <v>25</v>
      </c>
      <c r="L153" s="120" t="s">
        <v>61</v>
      </c>
      <c r="M153" s="111" t="s">
        <v>25</v>
      </c>
      <c r="N153" s="111" t="s">
        <v>25</v>
      </c>
      <c r="O153" s="111" t="s">
        <v>25</v>
      </c>
      <c r="P153" s="111" t="s">
        <v>25</v>
      </c>
      <c r="Q153" s="111" t="s">
        <v>25</v>
      </c>
      <c r="R153" s="38" t="s">
        <v>123</v>
      </c>
      <c r="S153" s="28" t="s">
        <v>29</v>
      </c>
      <c r="T153" s="43">
        <v>10</v>
      </c>
      <c r="U153" s="43"/>
      <c r="V153" s="43"/>
      <c r="W153" s="43"/>
      <c r="X153" s="43"/>
      <c r="Y153" s="43"/>
      <c r="Z153" s="51">
        <f t="shared" si="22"/>
        <v>10</v>
      </c>
      <c r="AA153" s="28">
        <v>2015</v>
      </c>
      <c r="AB153" s="26"/>
      <c r="AC153" s="134"/>
    </row>
    <row r="154" spans="1:29" s="25" customFormat="1" ht="39.75" customHeight="1" x14ac:dyDescent="0.3">
      <c r="A154" s="111"/>
      <c r="B154" s="111"/>
      <c r="C154" s="111"/>
      <c r="D154" s="112"/>
      <c r="E154" s="112"/>
      <c r="F154" s="112"/>
      <c r="G154" s="112"/>
      <c r="H154" s="112"/>
      <c r="I154" s="111"/>
      <c r="J154" s="111"/>
      <c r="K154" s="111"/>
      <c r="L154" s="120"/>
      <c r="M154" s="111"/>
      <c r="N154" s="111"/>
      <c r="O154" s="111"/>
      <c r="P154" s="111"/>
      <c r="Q154" s="111"/>
      <c r="R154" s="38" t="s">
        <v>124</v>
      </c>
      <c r="S154" s="28" t="s">
        <v>151</v>
      </c>
      <c r="T154" s="28">
        <v>30</v>
      </c>
      <c r="U154" s="28"/>
      <c r="V154" s="28"/>
      <c r="W154" s="28"/>
      <c r="X154" s="28"/>
      <c r="Y154" s="28"/>
      <c r="Z154" s="49">
        <f t="shared" si="22"/>
        <v>30</v>
      </c>
      <c r="AA154" s="28">
        <v>2015</v>
      </c>
      <c r="AB154" s="26"/>
      <c r="AC154" s="134"/>
    </row>
    <row r="155" spans="1:29" s="25" customFormat="1" ht="30" customHeight="1" x14ac:dyDescent="0.3">
      <c r="A155" s="111" t="s">
        <v>25</v>
      </c>
      <c r="B155" s="111" t="s">
        <v>25</v>
      </c>
      <c r="C155" s="111" t="s">
        <v>37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20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55" t="s">
        <v>125</v>
      </c>
      <c r="S155" s="157" t="s">
        <v>29</v>
      </c>
      <c r="T155" s="42">
        <v>55</v>
      </c>
      <c r="U155" s="43">
        <v>65</v>
      </c>
      <c r="V155" s="43">
        <v>65</v>
      </c>
      <c r="W155" s="43"/>
      <c r="X155" s="43"/>
      <c r="Y155" s="43"/>
      <c r="Z155" s="51">
        <f>T155+U155+V155+W155+X155+Y155</f>
        <v>185</v>
      </c>
      <c r="AA155" s="28">
        <v>2017</v>
      </c>
      <c r="AB155" s="143"/>
      <c r="AC155" s="137"/>
    </row>
    <row r="156" spans="1:29" s="25" customFormat="1" ht="26.25" customHeight="1" x14ac:dyDescent="0.3">
      <c r="A156" s="111" t="s">
        <v>25</v>
      </c>
      <c r="B156" s="111" t="s">
        <v>25</v>
      </c>
      <c r="C156" s="111" t="s">
        <v>61</v>
      </c>
      <c r="D156" s="112" t="s">
        <v>26</v>
      </c>
      <c r="E156" s="112" t="s">
        <v>25</v>
      </c>
      <c r="F156" s="112" t="s">
        <v>25</v>
      </c>
      <c r="G156" s="112" t="s">
        <v>38</v>
      </c>
      <c r="H156" s="112" t="s">
        <v>25</v>
      </c>
      <c r="I156" s="111" t="s">
        <v>27</v>
      </c>
      <c r="J156" s="111" t="s">
        <v>61</v>
      </c>
      <c r="K156" s="111" t="s">
        <v>25</v>
      </c>
      <c r="L156" s="120" t="s">
        <v>61</v>
      </c>
      <c r="M156" s="111" t="s">
        <v>25</v>
      </c>
      <c r="N156" s="111" t="s">
        <v>25</v>
      </c>
      <c r="O156" s="111" t="s">
        <v>25</v>
      </c>
      <c r="P156" s="111" t="s">
        <v>25</v>
      </c>
      <c r="Q156" s="111" t="s">
        <v>25</v>
      </c>
      <c r="R156" s="156"/>
      <c r="S156" s="158"/>
      <c r="T156" s="42"/>
      <c r="U156" s="43"/>
      <c r="V156" s="43"/>
      <c r="W156" s="43">
        <v>65</v>
      </c>
      <c r="X156" s="43">
        <v>65</v>
      </c>
      <c r="Y156" s="43"/>
      <c r="Z156" s="51">
        <f>T156+U156+V156+W156+X156+Y156</f>
        <v>130</v>
      </c>
      <c r="AA156" s="28">
        <v>2019</v>
      </c>
      <c r="AB156" s="26"/>
      <c r="AC156" s="134"/>
    </row>
    <row r="157" spans="1:29" s="25" customFormat="1" ht="36.75" customHeight="1" x14ac:dyDescent="0.3">
      <c r="A157" s="111"/>
      <c r="B157" s="111"/>
      <c r="C157" s="111"/>
      <c r="D157" s="112"/>
      <c r="E157" s="112"/>
      <c r="F157" s="112"/>
      <c r="G157" s="112"/>
      <c r="H157" s="112"/>
      <c r="I157" s="111"/>
      <c r="J157" s="111"/>
      <c r="K157" s="111"/>
      <c r="L157" s="111"/>
      <c r="M157" s="111"/>
      <c r="N157" s="111"/>
      <c r="O157" s="111"/>
      <c r="P157" s="111"/>
      <c r="Q157" s="111"/>
      <c r="R157" s="38" t="s">
        <v>126</v>
      </c>
      <c r="S157" s="28" t="s">
        <v>151</v>
      </c>
      <c r="T157" s="27">
        <v>105</v>
      </c>
      <c r="U157" s="28">
        <v>105</v>
      </c>
      <c r="V157" s="28">
        <v>105</v>
      </c>
      <c r="W157" s="28">
        <v>105</v>
      </c>
      <c r="X157" s="28">
        <v>105</v>
      </c>
      <c r="Y157" s="28"/>
      <c r="Z157" s="49">
        <f t="shared" si="22"/>
        <v>525</v>
      </c>
      <c r="AA157" s="28">
        <v>2019</v>
      </c>
      <c r="AB157" s="26"/>
      <c r="AC157" s="141"/>
    </row>
    <row r="158" spans="1:29" s="25" customFormat="1" ht="40.5" customHeight="1" x14ac:dyDescent="0.3">
      <c r="A158" s="111" t="s">
        <v>25</v>
      </c>
      <c r="B158" s="111" t="s">
        <v>25</v>
      </c>
      <c r="C158" s="111" t="s">
        <v>37</v>
      </c>
      <c r="D158" s="112" t="s">
        <v>26</v>
      </c>
      <c r="E158" s="112" t="s">
        <v>25</v>
      </c>
      <c r="F158" s="112" t="s">
        <v>25</v>
      </c>
      <c r="G158" s="112" t="s">
        <v>38</v>
      </c>
      <c r="H158" s="112" t="s">
        <v>25</v>
      </c>
      <c r="I158" s="111" t="s">
        <v>27</v>
      </c>
      <c r="J158" s="111" t="s">
        <v>61</v>
      </c>
      <c r="K158" s="111" t="s">
        <v>25</v>
      </c>
      <c r="L158" s="111" t="s">
        <v>61</v>
      </c>
      <c r="M158" s="111" t="s">
        <v>25</v>
      </c>
      <c r="N158" s="111" t="s">
        <v>25</v>
      </c>
      <c r="O158" s="111" t="s">
        <v>25</v>
      </c>
      <c r="P158" s="111" t="s">
        <v>25</v>
      </c>
      <c r="Q158" s="111" t="s">
        <v>25</v>
      </c>
      <c r="R158" s="155" t="s">
        <v>127</v>
      </c>
      <c r="S158" s="157" t="s">
        <v>29</v>
      </c>
      <c r="T158" s="42">
        <v>30</v>
      </c>
      <c r="U158" s="43">
        <v>30</v>
      </c>
      <c r="V158" s="43">
        <v>30</v>
      </c>
      <c r="W158" s="43"/>
      <c r="X158" s="43"/>
      <c r="Y158" s="43"/>
      <c r="Z158" s="51">
        <f>T158+U158+V158+W158+X158+Y158</f>
        <v>90</v>
      </c>
      <c r="AA158" s="28">
        <v>2017</v>
      </c>
      <c r="AB158" s="143"/>
      <c r="AC158" s="137"/>
    </row>
    <row r="159" spans="1:29" s="25" customFormat="1" ht="36" customHeight="1" x14ac:dyDescent="0.3">
      <c r="A159" s="111" t="s">
        <v>25</v>
      </c>
      <c r="B159" s="111" t="s">
        <v>25</v>
      </c>
      <c r="C159" s="111" t="s">
        <v>61</v>
      </c>
      <c r="D159" s="112" t="s">
        <v>26</v>
      </c>
      <c r="E159" s="112" t="s">
        <v>25</v>
      </c>
      <c r="F159" s="112" t="s">
        <v>25</v>
      </c>
      <c r="G159" s="112" t="s">
        <v>38</v>
      </c>
      <c r="H159" s="112" t="s">
        <v>25</v>
      </c>
      <c r="I159" s="111" t="s">
        <v>27</v>
      </c>
      <c r="J159" s="111" t="s">
        <v>61</v>
      </c>
      <c r="K159" s="111" t="s">
        <v>25</v>
      </c>
      <c r="L159" s="111" t="s">
        <v>61</v>
      </c>
      <c r="M159" s="111" t="s">
        <v>25</v>
      </c>
      <c r="N159" s="111" t="s">
        <v>25</v>
      </c>
      <c r="O159" s="111" t="s">
        <v>25</v>
      </c>
      <c r="P159" s="111" t="s">
        <v>25</v>
      </c>
      <c r="Q159" s="111" t="s">
        <v>25</v>
      </c>
      <c r="R159" s="156"/>
      <c r="S159" s="158"/>
      <c r="T159" s="42"/>
      <c r="U159" s="43"/>
      <c r="V159" s="43"/>
      <c r="W159" s="43">
        <v>30</v>
      </c>
      <c r="X159" s="43">
        <v>30</v>
      </c>
      <c r="Y159" s="43"/>
      <c r="Z159" s="51">
        <f>T159+U159+V159+W159+X159+Y159</f>
        <v>60</v>
      </c>
      <c r="AA159" s="28">
        <v>2019</v>
      </c>
      <c r="AB159" s="26"/>
      <c r="AC159" s="134"/>
    </row>
    <row r="160" spans="1:29" s="25" customFormat="1" ht="35.2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128</v>
      </c>
      <c r="S160" s="28" t="s">
        <v>151</v>
      </c>
      <c r="T160" s="27">
        <v>180</v>
      </c>
      <c r="U160" s="28">
        <v>180</v>
      </c>
      <c r="V160" s="28">
        <v>180</v>
      </c>
      <c r="W160" s="28">
        <v>180</v>
      </c>
      <c r="X160" s="28">
        <v>180</v>
      </c>
      <c r="Y160" s="28"/>
      <c r="Z160" s="49">
        <f t="shared" si="22"/>
        <v>900</v>
      </c>
      <c r="AA160" s="28">
        <v>2019</v>
      </c>
      <c r="AB160" s="26"/>
      <c r="AC160" s="134"/>
    </row>
    <row r="161" spans="1:29" s="25" customFormat="1" ht="110.2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129</v>
      </c>
      <c r="S161" s="28" t="s">
        <v>29</v>
      </c>
      <c r="T161" s="50">
        <v>195</v>
      </c>
      <c r="U161" s="51">
        <v>410</v>
      </c>
      <c r="V161" s="51">
        <v>250</v>
      </c>
      <c r="W161" s="51">
        <v>110</v>
      </c>
      <c r="X161" s="51">
        <v>210.1</v>
      </c>
      <c r="Y161" s="51"/>
      <c r="Z161" s="51">
        <f t="shared" si="22"/>
        <v>1175.0999999999999</v>
      </c>
      <c r="AA161" s="28">
        <v>2019</v>
      </c>
      <c r="AB161" s="26"/>
      <c r="AC161" s="134"/>
    </row>
    <row r="162" spans="1:29" s="25" customFormat="1" ht="37.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130</v>
      </c>
      <c r="S162" s="28" t="s">
        <v>151</v>
      </c>
      <c r="T162" s="27">
        <v>24</v>
      </c>
      <c r="U162" s="28">
        <v>27</v>
      </c>
      <c r="V162" s="28">
        <v>21</v>
      </c>
      <c r="W162" s="28">
        <v>24</v>
      </c>
      <c r="X162" s="28">
        <v>17</v>
      </c>
      <c r="Y162" s="28"/>
      <c r="Z162" s="49">
        <f t="shared" si="22"/>
        <v>113</v>
      </c>
      <c r="AA162" s="28">
        <v>2019</v>
      </c>
      <c r="AB162" s="36"/>
      <c r="AC162" s="134"/>
    </row>
    <row r="163" spans="1:29" s="25" customFormat="1" ht="38.2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38" t="s">
        <v>131</v>
      </c>
      <c r="S163" s="28" t="s">
        <v>151</v>
      </c>
      <c r="T163" s="27">
        <v>10</v>
      </c>
      <c r="U163" s="28">
        <v>24</v>
      </c>
      <c r="V163" s="28">
        <v>24</v>
      </c>
      <c r="W163" s="28">
        <v>36</v>
      </c>
      <c r="X163" s="28">
        <v>35</v>
      </c>
      <c r="Y163" s="28"/>
      <c r="Z163" s="49">
        <f t="shared" si="22"/>
        <v>129</v>
      </c>
      <c r="AA163" s="28">
        <v>2019</v>
      </c>
      <c r="AB163" s="36"/>
      <c r="AC163" s="134"/>
    </row>
    <row r="164" spans="1:29" s="25" customFormat="1" ht="36.75" customHeight="1" x14ac:dyDescent="0.3">
      <c r="A164" s="111"/>
      <c r="B164" s="111"/>
      <c r="C164" s="111"/>
      <c r="D164" s="112"/>
      <c r="E164" s="112"/>
      <c r="F164" s="112"/>
      <c r="G164" s="112"/>
      <c r="H164" s="112"/>
      <c r="I164" s="111"/>
      <c r="J164" s="111"/>
      <c r="K164" s="111"/>
      <c r="L164" s="111"/>
      <c r="M164" s="111"/>
      <c r="N164" s="111"/>
      <c r="O164" s="111"/>
      <c r="P164" s="111"/>
      <c r="Q164" s="111"/>
      <c r="R164" s="38" t="s">
        <v>132</v>
      </c>
      <c r="S164" s="28" t="s">
        <v>151</v>
      </c>
      <c r="T164" s="27"/>
      <c r="U164" s="28">
        <v>4</v>
      </c>
      <c r="V164" s="28"/>
      <c r="W164" s="28"/>
      <c r="X164" s="28"/>
      <c r="Y164" s="28"/>
      <c r="Z164" s="49">
        <f t="shared" si="22"/>
        <v>4</v>
      </c>
      <c r="AA164" s="28">
        <v>2016</v>
      </c>
      <c r="AB164" s="36"/>
      <c r="AC164" s="134"/>
    </row>
    <row r="165" spans="1:29" s="25" customFormat="1" ht="57" customHeight="1" x14ac:dyDescent="0.3">
      <c r="A165" s="111" t="s">
        <v>25</v>
      </c>
      <c r="B165" s="111" t="s">
        <v>26</v>
      </c>
      <c r="C165" s="111" t="s">
        <v>25</v>
      </c>
      <c r="D165" s="112" t="s">
        <v>26</v>
      </c>
      <c r="E165" s="112" t="s">
        <v>25</v>
      </c>
      <c r="F165" s="112" t="s">
        <v>25</v>
      </c>
      <c r="G165" s="112" t="s">
        <v>38</v>
      </c>
      <c r="H165" s="112" t="s">
        <v>25</v>
      </c>
      <c r="I165" s="111" t="s">
        <v>27</v>
      </c>
      <c r="J165" s="111" t="s">
        <v>61</v>
      </c>
      <c r="K165" s="111" t="s">
        <v>25</v>
      </c>
      <c r="L165" s="111" t="s">
        <v>61</v>
      </c>
      <c r="M165" s="111" t="s">
        <v>25</v>
      </c>
      <c r="N165" s="111" t="s">
        <v>25</v>
      </c>
      <c r="O165" s="111" t="s">
        <v>25</v>
      </c>
      <c r="P165" s="111" t="s">
        <v>25</v>
      </c>
      <c r="Q165" s="111" t="s">
        <v>25</v>
      </c>
      <c r="R165" s="38" t="s">
        <v>133</v>
      </c>
      <c r="S165" s="28" t="s">
        <v>29</v>
      </c>
      <c r="T165" s="42">
        <v>10</v>
      </c>
      <c r="U165" s="43">
        <v>44</v>
      </c>
      <c r="V165" s="43">
        <v>15</v>
      </c>
      <c r="W165" s="43">
        <v>0</v>
      </c>
      <c r="X165" s="43">
        <v>0</v>
      </c>
      <c r="Y165" s="43">
        <v>0</v>
      </c>
      <c r="Z165" s="51">
        <f t="shared" si="22"/>
        <v>69</v>
      </c>
      <c r="AA165" s="28">
        <v>2020</v>
      </c>
      <c r="AB165" s="26"/>
      <c r="AC165" s="134"/>
    </row>
    <row r="166" spans="1:29" s="25" customFormat="1" ht="54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134</v>
      </c>
      <c r="S166" s="28" t="s">
        <v>151</v>
      </c>
      <c r="T166" s="27">
        <v>150</v>
      </c>
      <c r="U166" s="28">
        <v>175</v>
      </c>
      <c r="V166" s="28">
        <v>170</v>
      </c>
      <c r="W166" s="28">
        <v>170</v>
      </c>
      <c r="X166" s="28">
        <v>170</v>
      </c>
      <c r="Y166" s="28">
        <v>32</v>
      </c>
      <c r="Z166" s="49">
        <f t="shared" si="22"/>
        <v>867</v>
      </c>
      <c r="AA166" s="28">
        <v>2020</v>
      </c>
      <c r="AB166" s="36"/>
      <c r="AC166" s="134"/>
    </row>
    <row r="167" spans="1:29" s="25" customFormat="1" ht="54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79" t="s">
        <v>135</v>
      </c>
      <c r="S167" s="28" t="s">
        <v>41</v>
      </c>
      <c r="T167" s="27"/>
      <c r="U167" s="28">
        <v>4</v>
      </c>
      <c r="V167" s="28"/>
      <c r="W167" s="28"/>
      <c r="X167" s="28"/>
      <c r="Y167" s="28"/>
      <c r="Z167" s="49">
        <v>4</v>
      </c>
      <c r="AA167" s="28">
        <v>2016</v>
      </c>
      <c r="AB167" s="36"/>
      <c r="AC167" s="134"/>
    </row>
    <row r="168" spans="1:29" s="25" customFormat="1" ht="74.25" customHeight="1" x14ac:dyDescent="0.3">
      <c r="A168" s="111" t="s">
        <v>25</v>
      </c>
      <c r="B168" s="111" t="s">
        <v>26</v>
      </c>
      <c r="C168" s="111" t="s">
        <v>25</v>
      </c>
      <c r="D168" s="112" t="s">
        <v>26</v>
      </c>
      <c r="E168" s="112" t="s">
        <v>25</v>
      </c>
      <c r="F168" s="112" t="s">
        <v>25</v>
      </c>
      <c r="G168" s="112" t="s">
        <v>38</v>
      </c>
      <c r="H168" s="112" t="s">
        <v>25</v>
      </c>
      <c r="I168" s="111" t="s">
        <v>27</v>
      </c>
      <c r="J168" s="111" t="s">
        <v>61</v>
      </c>
      <c r="K168" s="111" t="s">
        <v>25</v>
      </c>
      <c r="L168" s="111" t="s">
        <v>61</v>
      </c>
      <c r="M168" s="111" t="s">
        <v>25</v>
      </c>
      <c r="N168" s="111" t="s">
        <v>25</v>
      </c>
      <c r="O168" s="111" t="s">
        <v>25</v>
      </c>
      <c r="P168" s="111" t="s">
        <v>25</v>
      </c>
      <c r="Q168" s="111" t="s">
        <v>25</v>
      </c>
      <c r="R168" s="38" t="s">
        <v>161</v>
      </c>
      <c r="S168" s="28" t="s">
        <v>29</v>
      </c>
      <c r="T168" s="42">
        <v>25</v>
      </c>
      <c r="U168" s="43">
        <v>60</v>
      </c>
      <c r="V168" s="43">
        <v>45</v>
      </c>
      <c r="W168" s="43"/>
      <c r="X168" s="43">
        <v>45</v>
      </c>
      <c r="Y168" s="43">
        <v>44</v>
      </c>
      <c r="Z168" s="51">
        <f t="shared" si="22"/>
        <v>219</v>
      </c>
      <c r="AA168" s="28">
        <v>2020</v>
      </c>
      <c r="AB168" s="26"/>
      <c r="AC168" s="134"/>
    </row>
    <row r="169" spans="1:29" s="25" customFormat="1" ht="74.2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41" t="s">
        <v>162</v>
      </c>
      <c r="S169" s="28" t="s">
        <v>136</v>
      </c>
      <c r="T169" s="27">
        <v>1</v>
      </c>
      <c r="U169" s="28">
        <v>2</v>
      </c>
      <c r="V169" s="28">
        <v>1</v>
      </c>
      <c r="W169" s="28"/>
      <c r="X169" s="28">
        <v>1</v>
      </c>
      <c r="Y169" s="28">
        <v>1</v>
      </c>
      <c r="Z169" s="49">
        <v>2</v>
      </c>
      <c r="AA169" s="28">
        <v>2020</v>
      </c>
      <c r="AB169" s="26"/>
      <c r="AC169" s="134"/>
    </row>
    <row r="170" spans="1:29" s="25" customFormat="1" ht="52.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137</v>
      </c>
      <c r="S170" s="28" t="s">
        <v>138</v>
      </c>
      <c r="T170" s="70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28">
        <v>2020</v>
      </c>
      <c r="AB170" s="26"/>
      <c r="AC170" s="134"/>
    </row>
    <row r="171" spans="1:29" s="25" customFormat="1" ht="35.2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139</v>
      </c>
      <c r="S171" s="28" t="s">
        <v>151</v>
      </c>
      <c r="T171" s="48">
        <v>1250</v>
      </c>
      <c r="U171" s="49">
        <v>1300</v>
      </c>
      <c r="V171" s="49">
        <v>1400</v>
      </c>
      <c r="W171" s="49">
        <v>1450</v>
      </c>
      <c r="X171" s="49">
        <v>1500</v>
      </c>
      <c r="Y171" s="49">
        <v>500</v>
      </c>
      <c r="Z171" s="49">
        <f>Y171+X171+W171+V171+U171+T171</f>
        <v>7400</v>
      </c>
      <c r="AA171" s="28">
        <v>2020</v>
      </c>
      <c r="AB171" s="26"/>
      <c r="AC171" s="134"/>
    </row>
    <row r="172" spans="1:29" s="25" customFormat="1" ht="35.2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140</v>
      </c>
      <c r="S172" s="28" t="s">
        <v>41</v>
      </c>
      <c r="T172" s="27">
        <v>48</v>
      </c>
      <c r="U172" s="28">
        <v>50</v>
      </c>
      <c r="V172" s="28">
        <v>55</v>
      </c>
      <c r="W172" s="28">
        <v>60</v>
      </c>
      <c r="X172" s="28">
        <v>60</v>
      </c>
      <c r="Y172" s="28">
        <v>44</v>
      </c>
      <c r="Z172" s="49">
        <f>Y172+X172+W172+V172+U172+T172</f>
        <v>317</v>
      </c>
      <c r="AA172" s="28">
        <v>2020</v>
      </c>
      <c r="AB172" s="26"/>
      <c r="AC172" s="134"/>
    </row>
    <row r="173" spans="1:29" s="25" customFormat="1" ht="39" customHeight="1" x14ac:dyDescent="0.3">
      <c r="A173" s="111"/>
      <c r="B173" s="111"/>
      <c r="C173" s="111"/>
      <c r="D173" s="112"/>
      <c r="E173" s="112"/>
      <c r="F173" s="112"/>
      <c r="G173" s="112"/>
      <c r="H173" s="112"/>
      <c r="I173" s="111"/>
      <c r="J173" s="111"/>
      <c r="K173" s="111"/>
      <c r="L173" s="111"/>
      <c r="M173" s="111"/>
      <c r="N173" s="111"/>
      <c r="O173" s="111"/>
      <c r="P173" s="111"/>
      <c r="Q173" s="111"/>
      <c r="R173" s="38" t="s">
        <v>141</v>
      </c>
      <c r="S173" s="28" t="s">
        <v>151</v>
      </c>
      <c r="T173" s="27">
        <v>220</v>
      </c>
      <c r="U173" s="28">
        <v>254</v>
      </c>
      <c r="V173" s="28">
        <v>260</v>
      </c>
      <c r="W173" s="28">
        <v>270</v>
      </c>
      <c r="X173" s="28">
        <v>280</v>
      </c>
      <c r="Y173" s="28">
        <v>406</v>
      </c>
      <c r="Z173" s="49">
        <f>Y173+X173+W173+V173+U173+T173</f>
        <v>1690</v>
      </c>
      <c r="AA173" s="28">
        <v>2020</v>
      </c>
      <c r="AB173" s="36"/>
      <c r="AC173" s="134"/>
    </row>
    <row r="174" spans="1:29" s="25" customFormat="1" ht="55.5" customHeight="1" x14ac:dyDescent="0.3">
      <c r="A174" s="111"/>
      <c r="B174" s="111"/>
      <c r="C174" s="111"/>
      <c r="D174" s="112"/>
      <c r="E174" s="112"/>
      <c r="F174" s="112"/>
      <c r="G174" s="112"/>
      <c r="H174" s="112"/>
      <c r="I174" s="111"/>
      <c r="J174" s="111"/>
      <c r="K174" s="111"/>
      <c r="L174" s="111"/>
      <c r="M174" s="111"/>
      <c r="N174" s="111"/>
      <c r="O174" s="111"/>
      <c r="P174" s="111"/>
      <c r="Q174" s="111"/>
      <c r="R174" s="38" t="s">
        <v>163</v>
      </c>
      <c r="S174" s="28" t="s">
        <v>41</v>
      </c>
      <c r="T174" s="27">
        <v>2</v>
      </c>
      <c r="U174" s="28">
        <v>2</v>
      </c>
      <c r="V174" s="28">
        <v>2</v>
      </c>
      <c r="W174" s="28">
        <v>2</v>
      </c>
      <c r="X174" s="28">
        <v>2</v>
      </c>
      <c r="Y174" s="28"/>
      <c r="Z174" s="49">
        <f>Y174+X174+W174+V174+U174+T174</f>
        <v>10</v>
      </c>
      <c r="AA174" s="28">
        <v>2019</v>
      </c>
      <c r="AB174" s="26"/>
      <c r="AC174" s="134"/>
    </row>
    <row r="175" spans="1:29" s="25" customFormat="1" ht="40.5" customHeight="1" x14ac:dyDescent="0.3">
      <c r="A175" s="111"/>
      <c r="B175" s="111"/>
      <c r="C175" s="111"/>
      <c r="D175" s="112"/>
      <c r="E175" s="112"/>
      <c r="F175" s="112"/>
      <c r="G175" s="112"/>
      <c r="H175" s="112"/>
      <c r="I175" s="111"/>
      <c r="J175" s="111"/>
      <c r="K175" s="111"/>
      <c r="L175" s="111"/>
      <c r="M175" s="111"/>
      <c r="N175" s="111"/>
      <c r="O175" s="111"/>
      <c r="P175" s="111"/>
      <c r="Q175" s="111"/>
      <c r="R175" s="38" t="s">
        <v>142</v>
      </c>
      <c r="S175" s="28" t="s">
        <v>143</v>
      </c>
      <c r="T175" s="70">
        <v>1</v>
      </c>
      <c r="U175" s="71">
        <v>1</v>
      </c>
      <c r="V175" s="71">
        <v>1</v>
      </c>
      <c r="W175" s="71">
        <v>1</v>
      </c>
      <c r="X175" s="71">
        <v>1</v>
      </c>
      <c r="Y175" s="71">
        <v>1</v>
      </c>
      <c r="Z175" s="71">
        <v>1</v>
      </c>
      <c r="AA175" s="28">
        <v>2020</v>
      </c>
      <c r="AB175" s="26"/>
      <c r="AC175" s="134"/>
    </row>
    <row r="176" spans="1:29" s="25" customFormat="1" ht="56.25" customHeight="1" x14ac:dyDescent="0.3">
      <c r="A176" s="111"/>
      <c r="B176" s="111"/>
      <c r="C176" s="111"/>
      <c r="D176" s="112"/>
      <c r="E176" s="112"/>
      <c r="F176" s="112"/>
      <c r="G176" s="112"/>
      <c r="H176" s="112"/>
      <c r="I176" s="111"/>
      <c r="J176" s="111"/>
      <c r="K176" s="111"/>
      <c r="L176" s="111"/>
      <c r="M176" s="111"/>
      <c r="N176" s="111"/>
      <c r="O176" s="111"/>
      <c r="P176" s="111"/>
      <c r="Q176" s="111"/>
      <c r="R176" s="38" t="s">
        <v>144</v>
      </c>
      <c r="S176" s="28" t="s">
        <v>151</v>
      </c>
      <c r="T176" s="27">
        <v>32</v>
      </c>
      <c r="U176" s="28">
        <v>33</v>
      </c>
      <c r="V176" s="28">
        <v>32</v>
      </c>
      <c r="W176" s="28">
        <v>34</v>
      </c>
      <c r="X176" s="28">
        <v>20</v>
      </c>
      <c r="Y176" s="28">
        <v>14</v>
      </c>
      <c r="Z176" s="71">
        <v>14</v>
      </c>
      <c r="AA176" s="28">
        <v>2020</v>
      </c>
      <c r="AB176" s="26"/>
      <c r="AC176" s="134"/>
    </row>
    <row r="177" spans="1:29" s="25" customFormat="1" ht="37.5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82"/>
      <c r="S177" s="83"/>
      <c r="T177" s="84"/>
      <c r="U177" s="83"/>
      <c r="V177" s="83"/>
      <c r="W177" s="83"/>
      <c r="X177" s="83"/>
      <c r="Y177" s="83"/>
      <c r="Z177" s="85"/>
      <c r="AA177" s="86" t="s">
        <v>145</v>
      </c>
      <c r="AB177" s="26"/>
      <c r="AC177" s="134"/>
    </row>
    <row r="178" spans="1:29" s="25" customForma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82"/>
      <c r="S178" s="83"/>
      <c r="T178" s="84"/>
      <c r="U178" s="83"/>
      <c r="V178" s="83"/>
      <c r="W178" s="83"/>
      <c r="X178" s="83"/>
      <c r="Y178" s="83"/>
      <c r="Z178" s="85"/>
      <c r="AA178" s="86"/>
      <c r="AB178" s="26"/>
      <c r="AC178" s="134"/>
    </row>
    <row r="179" spans="1:29" s="25" customFormat="1" ht="23.25" x14ac:dyDescent="0.35">
      <c r="A179" s="167" t="s">
        <v>174</v>
      </c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87"/>
      <c r="AC179" s="134"/>
    </row>
    <row r="180" spans="1:29" s="25" customForma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87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87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26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26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2"/>
      <c r="M198" s="122"/>
      <c r="N198" s="122"/>
      <c r="O198" s="122"/>
      <c r="P198" s="122"/>
      <c r="Q198" s="122"/>
      <c r="R198" s="88"/>
      <c r="S198" s="26"/>
      <c r="T198" s="89"/>
      <c r="U198" s="90"/>
      <c r="V198" s="90"/>
      <c r="W198" s="90"/>
      <c r="X198" s="90"/>
      <c r="Y198" s="90"/>
      <c r="Z198" s="90"/>
      <c r="AA198" s="90"/>
      <c r="AB198" s="87"/>
      <c r="AC198" s="134"/>
    </row>
    <row r="199" spans="1:29" s="25" customFormat="1" ht="74.25" customHeight="1" x14ac:dyDescent="0.3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2"/>
      <c r="M199" s="122"/>
      <c r="N199" s="122"/>
      <c r="O199" s="122"/>
      <c r="P199" s="122"/>
      <c r="Q199" s="122"/>
      <c r="R199" s="88"/>
      <c r="S199" s="26"/>
      <c r="T199" s="89"/>
      <c r="U199" s="90"/>
      <c r="V199" s="90"/>
      <c r="W199" s="90"/>
      <c r="X199" s="90"/>
      <c r="Y199" s="90"/>
      <c r="Z199" s="90"/>
      <c r="AA199" s="90"/>
      <c r="AB199" s="87"/>
      <c r="AC199" s="134"/>
    </row>
    <row r="200" spans="1:29" s="25" customFormat="1" ht="74.25" customHeight="1" x14ac:dyDescent="0.3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2"/>
      <c r="M200" s="122"/>
      <c r="N200" s="122"/>
      <c r="O200" s="122"/>
      <c r="P200" s="122"/>
      <c r="Q200" s="122"/>
      <c r="R200" s="88"/>
      <c r="S200" s="26"/>
      <c r="T200" s="89"/>
      <c r="U200" s="90"/>
      <c r="V200" s="90"/>
      <c r="W200" s="90"/>
      <c r="X200" s="90"/>
      <c r="Y200" s="90"/>
      <c r="Z200" s="90"/>
      <c r="AA200" s="90"/>
      <c r="AB200" s="87"/>
      <c r="AC200" s="134"/>
    </row>
    <row r="201" spans="1:29" s="25" customFormat="1" ht="74.25" customHeight="1" x14ac:dyDescent="0.3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2"/>
      <c r="M201" s="122"/>
      <c r="N201" s="122"/>
      <c r="O201" s="122"/>
      <c r="P201" s="122"/>
      <c r="Q201" s="122"/>
      <c r="R201" s="88"/>
      <c r="S201" s="26"/>
      <c r="T201" s="89"/>
      <c r="U201" s="90"/>
      <c r="V201" s="90"/>
      <c r="W201" s="90"/>
      <c r="X201" s="90"/>
      <c r="Y201" s="90"/>
      <c r="Z201" s="90"/>
      <c r="AA201" s="90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4"/>
      <c r="M205" s="124"/>
      <c r="N205" s="124"/>
      <c r="O205" s="124"/>
      <c r="P205" s="124"/>
      <c r="Q205" s="124"/>
      <c r="R205" s="91"/>
      <c r="S205" s="92"/>
      <c r="T205" s="3"/>
      <c r="U205" s="93"/>
      <c r="V205" s="93"/>
      <c r="W205" s="93"/>
      <c r="X205" s="93"/>
      <c r="Y205" s="93"/>
      <c r="Z205" s="93"/>
      <c r="AA205" s="93"/>
      <c r="AB205" s="87"/>
      <c r="AC205" s="134"/>
    </row>
    <row r="206" spans="1:29" s="25" customFormat="1" ht="74.25" customHeight="1" x14ac:dyDescent="0.3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4"/>
      <c r="M206" s="124"/>
      <c r="N206" s="124"/>
      <c r="O206" s="124"/>
      <c r="P206" s="124"/>
      <c r="Q206" s="124"/>
      <c r="R206" s="91"/>
      <c r="S206" s="92"/>
      <c r="T206" s="3"/>
      <c r="U206" s="93"/>
      <c r="V206" s="93"/>
      <c r="W206" s="93"/>
      <c r="X206" s="93"/>
      <c r="Y206" s="93"/>
      <c r="Z206" s="93"/>
      <c r="AA206" s="93"/>
      <c r="AB206" s="87"/>
      <c r="AC206" s="134"/>
    </row>
    <row r="207" spans="1:29" s="25" customFormat="1" ht="74.25" customHeight="1" x14ac:dyDescent="0.3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4"/>
      <c r="M207" s="124"/>
      <c r="N207" s="124"/>
      <c r="O207" s="124"/>
      <c r="P207" s="124"/>
      <c r="Q207" s="124"/>
      <c r="R207" s="91"/>
      <c r="S207" s="92"/>
      <c r="T207" s="3"/>
      <c r="U207" s="93"/>
      <c r="V207" s="93"/>
      <c r="W207" s="93"/>
      <c r="X207" s="93"/>
      <c r="Y207" s="93"/>
      <c r="Z207" s="93"/>
      <c r="AA207" s="93"/>
      <c r="AB207" s="87"/>
      <c r="AC207" s="134"/>
    </row>
    <row r="208" spans="1:29" s="25" customFormat="1" ht="74.25" customHeight="1" x14ac:dyDescent="0.3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4"/>
      <c r="M208" s="124"/>
      <c r="N208" s="124"/>
      <c r="O208" s="124"/>
      <c r="P208" s="124"/>
      <c r="Q208" s="124"/>
      <c r="R208" s="91"/>
      <c r="S208" s="92"/>
      <c r="T208" s="3"/>
      <c r="U208" s="93"/>
      <c r="V208" s="93"/>
      <c r="W208" s="93"/>
      <c r="X208" s="93"/>
      <c r="Y208" s="93"/>
      <c r="Z208" s="93"/>
      <c r="AA208" s="93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2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34"/>
    </row>
    <row r="216" spans="1:29" s="2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34"/>
    </row>
    <row r="217" spans="1:29" s="2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34"/>
    </row>
    <row r="218" spans="1:29" s="2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34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ht="74.25" customHeigh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ht="74.25" customHeigh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ht="74.25" customHeigh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ht="74.25" customHeigh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5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</row>
    <row r="294" spans="1:75" s="15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</row>
    <row r="295" spans="1:75" s="15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</row>
    <row r="296" spans="1:75" s="15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6"/>
      <c r="M390" s="126"/>
      <c r="N390" s="126"/>
      <c r="O390" s="126"/>
      <c r="P390" s="126"/>
      <c r="Q390" s="126"/>
      <c r="R390" s="1"/>
      <c r="S390" s="2"/>
      <c r="T390" s="3"/>
      <c r="U390" s="4"/>
      <c r="V390" s="4"/>
      <c r="W390" s="4"/>
      <c r="X390" s="4"/>
      <c r="Y390" s="4"/>
      <c r="Z390" s="4"/>
      <c r="AA390" s="4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6"/>
      <c r="M391" s="126"/>
      <c r="N391" s="126"/>
      <c r="O391" s="126"/>
      <c r="P391" s="126"/>
      <c r="Q391" s="126"/>
      <c r="R391" s="1"/>
      <c r="S391" s="2"/>
      <c r="T391" s="3"/>
      <c r="U391" s="4"/>
      <c r="V391" s="4"/>
      <c r="W391" s="4"/>
      <c r="X391" s="4"/>
      <c r="Y391" s="4"/>
      <c r="Z391" s="4"/>
      <c r="AA391" s="4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  <row r="392" spans="1:75" s="16" customFormat="1" x14ac:dyDescent="0.3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"/>
      <c r="S392" s="2"/>
      <c r="T392" s="3"/>
      <c r="U392" s="4"/>
      <c r="V392" s="4"/>
      <c r="W392" s="4"/>
      <c r="X392" s="4"/>
      <c r="Y392" s="4"/>
      <c r="Z392" s="4"/>
      <c r="AA392" s="4"/>
      <c r="AB392" s="87"/>
      <c r="AC392" s="141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</row>
    <row r="393" spans="1:75" s="16" customFormat="1" x14ac:dyDescent="0.3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"/>
      <c r="S393" s="2"/>
      <c r="T393" s="3"/>
      <c r="U393" s="4"/>
      <c r="V393" s="4"/>
      <c r="W393" s="4"/>
      <c r="X393" s="4"/>
      <c r="Y393" s="4"/>
      <c r="Z393" s="4"/>
      <c r="AA393" s="4"/>
      <c r="AB393" s="87"/>
      <c r="AC393" s="141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</row>
    <row r="394" spans="1:75" s="16" customFormat="1" x14ac:dyDescent="0.3">
      <c r="A394" s="127"/>
      <c r="B394" s="127"/>
      <c r="C394" s="128"/>
      <c r="D394" s="128"/>
      <c r="E394" s="128"/>
      <c r="F394" s="128"/>
      <c r="G394" s="128"/>
      <c r="H394" s="128"/>
      <c r="I394" s="127"/>
      <c r="J394" s="127"/>
      <c r="K394" s="127"/>
      <c r="L394" s="127"/>
      <c r="M394" s="127"/>
      <c r="N394" s="127"/>
      <c r="O394" s="127"/>
      <c r="P394" s="127"/>
      <c r="Q394" s="127"/>
      <c r="R394" s="94"/>
      <c r="T394" s="95"/>
      <c r="U394" s="95"/>
      <c r="V394" s="96"/>
      <c r="W394" s="96"/>
      <c r="X394" s="96"/>
      <c r="Y394" s="96"/>
      <c r="Z394" s="96"/>
      <c r="AA394" s="96"/>
      <c r="AB394" s="87"/>
      <c r="AC394" s="141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</row>
    <row r="395" spans="1:75" s="16" customFormat="1" x14ac:dyDescent="0.3">
      <c r="A395" s="127"/>
      <c r="B395" s="127"/>
      <c r="C395" s="128"/>
      <c r="D395" s="128"/>
      <c r="E395" s="128"/>
      <c r="F395" s="128"/>
      <c r="G395" s="128"/>
      <c r="H395" s="128"/>
      <c r="I395" s="127"/>
      <c r="J395" s="127"/>
      <c r="K395" s="127"/>
      <c r="L395" s="127"/>
      <c r="M395" s="127"/>
      <c r="N395" s="127"/>
      <c r="O395" s="127"/>
      <c r="P395" s="127"/>
      <c r="Q395" s="127"/>
      <c r="R395" s="94"/>
      <c r="T395" s="95"/>
      <c r="U395" s="95"/>
      <c r="V395" s="96"/>
      <c r="W395" s="96"/>
      <c r="X395" s="96"/>
      <c r="Y395" s="96"/>
      <c r="Z395" s="96"/>
      <c r="AA395" s="96"/>
      <c r="AB395" s="87"/>
      <c r="AC395" s="141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11:R112"/>
    <mergeCell ref="A179:AA179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4:R65"/>
    <mergeCell ref="S64:S65"/>
    <mergeCell ref="R67:R68"/>
    <mergeCell ref="S67:S68"/>
    <mergeCell ref="R78:R79"/>
    <mergeCell ref="S78:S79"/>
    <mergeCell ref="R81:R82"/>
    <mergeCell ref="S81:S82"/>
    <mergeCell ref="R70:R71"/>
    <mergeCell ref="S70:S71"/>
    <mergeCell ref="R73:R74"/>
    <mergeCell ref="S73:S74"/>
    <mergeCell ref="R76:R77"/>
    <mergeCell ref="S76:S77"/>
    <mergeCell ref="R94:R95"/>
    <mergeCell ref="S94:S95"/>
    <mergeCell ref="R97:R98"/>
    <mergeCell ref="S97:S98"/>
    <mergeCell ref="R101:R102"/>
    <mergeCell ref="S101:S102"/>
    <mergeCell ref="R150:R151"/>
    <mergeCell ref="S150:S151"/>
    <mergeCell ref="R155:R156"/>
    <mergeCell ref="S155:S156"/>
    <mergeCell ref="R158:R159"/>
    <mergeCell ref="S158:S159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2020-11-06T12:57:41Z</dcterms:modified>
</cp:coreProperties>
</file>